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9"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BE35" i="9"/>
  <c r="AM35" i="9"/>
  <c r="C35" i="9"/>
  <c r="CO34" i="9"/>
  <c r="BW34" i="9"/>
  <c r="BW35" i="9" s="1"/>
  <c r="BW36" i="9" s="1"/>
  <c r="BW37" i="9" s="1"/>
  <c r="BW38" i="9" s="1"/>
  <c r="BW39" i="9" s="1"/>
  <c r="BW40" i="9" s="1"/>
  <c r="BW41" i="9" s="1"/>
  <c r="BE34" i="9"/>
  <c r="AM34" i="9"/>
  <c r="C34" i="9"/>
  <c r="U34" i="9" s="1"/>
  <c r="U35" i="9" s="1"/>
  <c r="U36" i="9" s="1"/>
  <c r="U37" i="9" s="1"/>
  <c r="U38" i="9" s="1"/>
  <c r="U39"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<sst xmlns="http://schemas.openxmlformats.org/spreadsheetml/2006/main" count="1011" uniqueCount="553">
  <si>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</si>
  <si>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</si>
  <si>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</si>
  <si>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</si>
  <si>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</si>
  <si>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</si>
  <si>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</si>
  <si>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</si>
  <si>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</si>
  <si>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</si>
  <si>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</si>
  <si>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</si>
  <si>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</si>
  <si>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</si>
  <si>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</si>
  <si>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</si>
  <si>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</si>
  <si>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</si>
  <si>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</si>
  <si>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</si>
  <si>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</si>
  <si>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</si>
  <si>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</si>
  <si>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</si>
  <si>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</si>
  <si>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</si>
  <si>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</si>
  <si>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</si>
  <si>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</si>
  <si>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</si>
  <si>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</si>
  <si>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</si>
  <si>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</si>
  <si>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</si>
  <si>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</si>
  <si>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</si>
  <si>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</si>
  <si>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</si>
  <si>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</si>
  <si>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</si>
  <si>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</si>
  <si>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</si>
  <si>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</si>
  <si>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</si>
  <si>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</si>
  <si>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</si>
  <si>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</si>
  <si>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</si>
  <si>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</si>
  <si>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</si>
  <si>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</si>
  <si>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</si>
  <si>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</si>
  <si>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</si>
  <si>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</si>
  <si>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</si>
  <si>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</si>
  <si>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</si>
  <si>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</si>
  <si>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</si>
  <si>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</si>
  <si>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</si>
  <si>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</si>
  <si>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</si>
  <si>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</si>
  <si>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</si>
  <si>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</si>
  <si>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</si>
  <si>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</si>
  <si>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</si>
  <si>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</si>
  <si>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</si>
  <si>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</si>
  <si>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</si>
  <si>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</si>
  <si>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</si>
  <si>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</si>
  <si>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</si>
  <si>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</si>
  <si>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</si>
  <si>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</si>
  <si>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</si>
  <si>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</si>
  <si>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</si>
  <si>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</si>
  <si>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</si>
  <si>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</si>
  <si>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</si>
  <si>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</si>
  <si>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</si>
  <si>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</si>
  <si>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</si>
  <si>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</si>
  <si>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</si>
  <si>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</si>
  <si>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</si>
  <si>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</si>
  <si>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</si>
  <si>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</si>
  <si>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</si>
  <si>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</si>
  <si>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</si>
  <si>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</si>
  <si>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</si>
  <si>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</si>
  <si>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</si>
  <si>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</si>
  <si>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</si>
  <si>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</si>
  <si>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</si>
  <si>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</si>
  <si>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</si>
  <si>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</si>
  <si>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</si>
  <si>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</si>
  <si>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</si>
  <si>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</si>
  <si>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</si>
  <si>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</si>
  <si>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</si>
  <si>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</si>
  <si>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</si>
  <si>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</si>
  <si>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</si>
  <si>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</si>
  <si>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</si>
  <si>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</si>
  <si>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</si>
  <si>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</si>
  <si>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</si>
  <si>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</si>
  <si>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</si>
  <si>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</si>
  <si>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</si>
  <si>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</si>
  <si>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</si>
  <si>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</si>
  <si>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</si>
  <si>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</si>
  <si>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</si>
  <si>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</si>
  <si>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</si>
  <si>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</si>
  <si>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</si>
  <si>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</si>
  <si>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</si>
  <si>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</si>
  <si>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</si>
  <si>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</si>
  <si>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</si>
  <si>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</si>
  <si>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</si>
  <si>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</si>
  <si>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</si>
  <si>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</si>
  <si>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</si>
  <si>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</si>
  <si>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</si>
  <si>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</si>
  <si>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</si>
  <si>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</si>
  <si>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</si>
  <si>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</si>
  <si>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</si>
  <si>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</si>
  <si>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</si>
  <si>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</si>
  <si>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</si>
  <si>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</si>
  <si>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</si>
  <si>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</si>
  <si>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</si>
  <si>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</si>
  <si>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</si>
  <si>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</si>
  <si>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</si>
  <si>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</si>
  <si>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</si>
  <si>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</si>
  <si>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</si>
  <si>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</si>
  <si>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</si>
  <si>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</si>
  <si>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</si>
  <si>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</si>
  <si>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</si>
  <si>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</si>
  <si>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</si>
  <si>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</si>
  <si>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</si>
  <si>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</si>
  <si>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</si>
  <si>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</si>
  <si>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</si>
  <si>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</si>
  <si>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鳥取県江府町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</si>
  <si>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</si>
  <si>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</si>
  <si>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</si>
  <si>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</si>
  <si>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</si>
  <si>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</si>
  <si>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</si>
  <si>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</si>
  <si>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</si>
  <si>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</si>
  <si>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</si>
  <si>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</si>
  <si>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</si>
  <si>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</si>
  <si>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</si>
  <si>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</si>
  <si>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</si>
  <si>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</si>
  <si>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</si>
  <si>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</si>
  <si>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</si>
  <si>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</si>
  <si>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</si>
  <si>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</si>
  <si>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</si>
  <si>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</si>
  <si>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</si>
  <si>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</si>
  <si>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</si>
  <si>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</si>
  <si>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</si>
  <si>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</si>
  <si>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</si>
  <si>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</si>
  <si>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</si>
  <si>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</si>
  <si>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</si>
  <si>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</si>
  <si>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</si>
  <si>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</si>
  <si>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</si>
  <si>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</si>
  <si>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</si>
  <si>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</si>
  <si>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</si>
  <si>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</si>
  <si>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</si>
  <si>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</si>
  <si>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</si>
  <si>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</si>
  <si>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</si>
  <si>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</si>
  <si>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</si>
  <si>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</si>
  <si>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</si>
  <si>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</si>
  <si>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</si>
  <si>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</si>
  <si>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</si>
  <si>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</si>
  <si>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</si>
  <si>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</si>
  <si>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</si>
  <si>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</si>
  <si>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</si>
  <si>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</si>
  <si>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</si>
  <si>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</si>
  <si>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</si>
  <si>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</si>
  <si>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</si>
  <si>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</si>
  <si>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</si>
  <si>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</si>
  <si>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</si>
  <si>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</si>
  <si>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</si>
  <si>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</si>
  <si>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</si>
  <si>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</si>
  <si>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</si>
  <si>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</si>
  <si>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</si>
  <si>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</si>
  <si>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</si>
  <si>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</si>
  <si>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</si>
  <si>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</si>
  <si>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</si>
  <si>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</si>
  <si>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</si>
  <si>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</si>
  <si>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</si>
  <si>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</si>
  <si>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</si>
  <si>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</si>
  <si>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</si>
  <si>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</si>
  <si>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</si>
  <si>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</si>
  <si>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</si>
  <si>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</si>
  <si>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</si>
  <si>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</si>
  <si>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</si>
  <si>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</si>
  <si>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</si>
  <si>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</si>
  <si>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</si>
  <si>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</si>
  <si>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</si>
  <si>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</si>
  <si>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</si>
  <si>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</si>
  <si>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</si>
  <si>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</si>
  <si>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</si>
  <si>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</si>
  <si>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</si>
  <si>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</si>
  <si>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</si>
  <si>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</si>
  <si>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</si>
  <si>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</si>
  <si>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</si>
  <si>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</si>
  <si>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</si>
  <si>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</si>
  <si>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</si>
  <si>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</si>
  <si>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</si>
  <si>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</si>
  <si>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</si>
  <si>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</si>
  <si>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</si>
  <si>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</si>
  <si>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</si>
  <si>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</si>
  <si>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</si>
  <si>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</si>
  <si>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</si>
  <si>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</si>
  <si>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</si>
  <si>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</si>
  <si>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</si>
  <si>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</si>
  <si>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</si>
  <si>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</si>
  <si>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</si>
  <si>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</si>
  <si>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鳥取県江府町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</si>
  <si>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</si>
  <si>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</si>
  <si>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</si>
  <si>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</si>
  <si>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</si>
  <si>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</si>
  <si>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</si>
  <si>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</si>
  <si>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</si>
  <si>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</si>
  <si>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</si>
  <si>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</si>
  <si>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</si>
  <si>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</si>
  <si>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</si>
  <si>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</si>
  <si>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</si>
  <si>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</si>
  <si>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</si>
  <si>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</si>
  <si>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</si>
  <si>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</si>
  <si>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</si>
  <si>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</si>
  <si>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</si>
  <si>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</si>
  <si>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</si>
  <si>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</si>
  <si>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</si>
  <si>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</si>
  <si>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</si>
  <si>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</si>
  <si>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</si>
  <si>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</si>
  <si>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</si>
  <si>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</si>
  <si>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</si>
  <si>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</si>
  <si>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</si>
  <si>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後期高齢者医療</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</si>
  <si>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</si>
  <si>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</si>
  <si>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</si>
  <si>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</si>
  <si>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</si>
  <si>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</si>
  <si>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</si>
  <si>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</si>
  <si>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</si>
  <si>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</si>
  <si>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</si>
  <si>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</si>
  <si>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</si>
  <si>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</si>
  <si>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</si>
  <si>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</si>
  <si>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</si>
  <si>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</si>
  <si>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</si>
  <si>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</si>
  <si>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</si>
  <si>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</si>
  <si>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</si>
  <si>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</si>
  <si>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</si>
  <si>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</si>
  <si>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</si>
  <si>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</si>
  <si>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</si>
  <si>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</si>
  <si>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</si>
  <si>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</si>
  <si>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</si>
  <si>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</si>
  <si>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</si>
  <si>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</si>
  <si>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</si>
  <si>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</si>
  <si>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</si>
  <si>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</si>
  <si>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</si>
  <si>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</si>
  <si>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</si>
  <si>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</si>
  <si>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</si>
  <si>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</si>
  <si>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</si>
  <si>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</si>
  <si>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</si>
  <si>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</si>
  <si>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</si>
  <si>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</si>
  <si>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</si>
  <si>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</si>
  <si>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(Ｆ)</t>
    <phoneticPr fontId="5"/>
  </si>
  <si>
    <t>特定環境保全公共下水道事業</t>
    <phoneticPr fontId="5"/>
  </si>
  <si>
    <t>将来負担比率（(Ｅ)－(Ｆ)）／（(Ｃ)－(Ｄ)）×１００</t>
    <rPh sb="0" eb="2">
      <t>ショウライ</t>
    </rPh>
    <rPh sb="2" eb="4">
      <t>フタン</t>
    </rPh>
    <rPh sb="4" eb="6">
      <t>ヒリツ</t>
    </rPh>
    <phoneticPr fontId="5"/>
  </si>
  <si>
    <t>林業集落排水事業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</si>
  <si>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</si>
  <si>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</si>
  <si>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</si>
  <si>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</si>
  <si>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</si>
  <si>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</si>
  <si>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</si>
  <si>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</si>
  <si>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</si>
  <si>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</si>
  <si>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</si>
  <si>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</si>
  <si>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</si>
  <si>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</si>
  <si>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</si>
  <si>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</si>
  <si>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</si>
  <si>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</si>
  <si>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</si>
  <si>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</si>
  <si>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</si>
  <si>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</si>
  <si>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</si>
  <si>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</si>
  <si>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</si>
  <si>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</si>
  <si>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</si>
  <si>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</si>
  <si>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</si>
  <si>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</si>
  <si>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</si>
  <si>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</si>
  <si>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</si>
  <si>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</si>
  <si>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</si>
  <si>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</si>
  <si>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</si>
  <si>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</si>
  <si>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</si>
  <si>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</si>
  <si>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</si>
  <si>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</si>
  <si>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</si>
  <si>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</si>
  <si>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</si>
  <si>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</si>
  <si>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</si>
  <si>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</si>
  <si>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</si>
  <si>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</si>
  <si>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</si>
  <si>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</si>
  <si>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</si>
  <si>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</si>
  <si>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</si>
  <si>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</si>
  <si>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</si>
  <si>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</si>
  <si>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</si>
  <si>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</si>
  <si>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</si>
  <si>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</si>
  <si>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</si>
  <si>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</si>
  <si>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</si>
  <si>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</si>
  <si>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</si>
  <si>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</si>
  <si>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</si>
  <si>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</si>
  <si>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</si>
  <si>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</si>
  <si>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</si>
  <si>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</si>
  <si>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</si>
  <si>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</si>
  <si>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</si>
  <si>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</si>
  <si>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5.55</t>
  </si>
  <si>
    <t>介護老人保健施設</t>
  </si>
  <si>
    <t>▲ 2.20</t>
  </si>
  <si>
    <t>一般会計</t>
  </si>
  <si>
    <t>国民健康保険（事業勘定）</t>
  </si>
  <si>
    <t>国民健康保険（施設勘定）</t>
  </si>
  <si>
    <t>介護保険事業（保険事業勘定）</t>
  </si>
  <si>
    <t>介護保険事業（サービス事業勘定）</t>
  </si>
  <si>
    <t>住宅新築資金等貸付事業</t>
  </si>
  <si>
    <t>後期高齢者医療</t>
  </si>
  <si>
    <t>その他会計（赤字）</t>
  </si>
  <si>
    <t>その他会計（黒字）</t>
  </si>
  <si>
    <t>索道事業</t>
    <rPh sb="0" eb="2">
      <t>サクドウ</t>
    </rPh>
    <rPh sb="2" eb="4">
      <t>ジギョウ</t>
    </rPh>
    <phoneticPr fontId="2"/>
  </si>
  <si>
    <t>簡易水道事業</t>
    <rPh sb="0" eb="2">
      <t>カンイ</t>
    </rPh>
    <rPh sb="2" eb="4">
      <t>スイドウ</t>
    </rPh>
    <rPh sb="4" eb="6">
      <t>ジギョウ</t>
    </rPh>
    <phoneticPr fontId="2"/>
  </si>
  <si>
    <t>農業集落排水事業</t>
    <rPh sb="0" eb="2">
      <t>ノウギョウ</t>
    </rPh>
    <rPh sb="2" eb="4">
      <t>シュウラク</t>
    </rPh>
    <rPh sb="4" eb="6">
      <t>ハイスイ</t>
    </rPh>
    <rPh sb="6" eb="8">
      <t>ジギョウ</t>
    </rPh>
    <phoneticPr fontId="2"/>
  </si>
  <si>
    <t>林業集落排水事業</t>
    <rPh sb="0" eb="2">
      <t>リンギョウ</t>
    </rPh>
    <rPh sb="2" eb="4">
      <t>シュウラク</t>
    </rPh>
    <rPh sb="4" eb="6">
      <t>ハイスイ</t>
    </rPh>
    <rPh sb="6" eb="8">
      <t>ジギョウ</t>
    </rPh>
    <phoneticPr fontId="2"/>
  </si>
  <si>
    <t>特定環境保全公共下水道事業</t>
    <rPh sb="0" eb="2">
      <t>トクテイ</t>
    </rPh>
    <rPh sb="2" eb="4">
      <t>カンキョウ</t>
    </rPh>
    <rPh sb="4" eb="6">
      <t>ホゼン</t>
    </rPh>
    <rPh sb="6" eb="8">
      <t>コウキョウ</t>
    </rPh>
    <rPh sb="8" eb="11">
      <t>ゲスイドウ</t>
    </rPh>
    <rPh sb="11" eb="13">
      <t>ジギョウ</t>
    </rPh>
    <phoneticPr fontId="2"/>
  </si>
  <si>
    <t>法非適用事業</t>
    <rPh sb="0" eb="1">
      <t>ホウ</t>
    </rPh>
    <rPh sb="1" eb="2">
      <t>ヒ</t>
    </rPh>
    <rPh sb="2" eb="4">
      <t>テキヨウ</t>
    </rPh>
    <rPh sb="4" eb="6">
      <t>ジギョウ</t>
    </rPh>
    <phoneticPr fontId="2"/>
  </si>
  <si>
    <t>一般会計</t>
    <rPh sb="0" eb="2">
      <t>イッパン</t>
    </rPh>
    <rPh sb="2" eb="4">
      <t>カイケイ</t>
    </rPh>
    <phoneticPr fontId="2"/>
  </si>
  <si>
    <t>退職手当特別会計</t>
    <rPh sb="0" eb="2">
      <t>タイショク</t>
    </rPh>
    <rPh sb="2" eb="4">
      <t>テア</t>
    </rPh>
    <rPh sb="4" eb="6">
      <t>トクベツ</t>
    </rPh>
    <rPh sb="6" eb="8">
      <t>カイケイ</t>
    </rPh>
    <phoneticPr fontId="2"/>
  </si>
  <si>
    <t>特別会計</t>
    <rPh sb="0" eb="2">
      <t>トクベツ</t>
    </rPh>
    <rPh sb="2" eb="4">
      <t>カイケイ</t>
    </rPh>
    <phoneticPr fontId="2"/>
  </si>
  <si>
    <t>鳥取県町村消防災害補償組合</t>
    <rPh sb="0" eb="3">
      <t>トットリケン</t>
    </rPh>
    <rPh sb="3" eb="5">
      <t>チョウソン</t>
    </rPh>
    <rPh sb="5" eb="7">
      <t>ショウボウ</t>
    </rPh>
    <rPh sb="7" eb="9">
      <t>サイガイ</t>
    </rPh>
    <rPh sb="9" eb="11">
      <t>ホショウ</t>
    </rPh>
    <rPh sb="11" eb="13">
      <t>クミアイ</t>
    </rPh>
    <phoneticPr fontId="2"/>
  </si>
  <si>
    <t>鳥取県町村職員退職手当組合</t>
    <rPh sb="0" eb="3">
      <t>トットリケン</t>
    </rPh>
    <rPh sb="3" eb="5">
      <t>チョウソン</t>
    </rPh>
    <rPh sb="5" eb="7">
      <t>ショクイン</t>
    </rPh>
    <rPh sb="7" eb="9">
      <t>タイショク</t>
    </rPh>
    <rPh sb="9" eb="11">
      <t>テア</t>
    </rPh>
    <rPh sb="11" eb="13">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</si>
  <si>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</si>
  <si>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</si>
  <si>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</si>
  <si>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日野病院組合</t>
    <rPh sb="0" eb="2">
      <t>ヒノ</t>
    </rPh>
    <rPh sb="2" eb="4">
      <t>ビョウイン</t>
    </rPh>
    <rPh sb="4" eb="6">
      <t>クミアイ</t>
    </rPh>
    <phoneticPr fontId="2"/>
  </si>
  <si>
    <t>江府町地域振興</t>
    <rPh sb="0" eb="3">
      <t>コウフチョウ</t>
    </rPh>
    <rPh sb="3" eb="5">
      <t>チイキ</t>
    </rPh>
    <rPh sb="5" eb="7">
      <t>シンコウ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</si>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</sst>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254117</c:v>
                </c:pt>
                <c:pt idx="1">
                  <c:v>101536</c:v>
                </c:pt>
                <c:pt idx="2">
                  <c:v>86312</c:v>
                </c:pt>
                <c:pt idx="3">
                  <c:v>463806</c:v>
                </c:pt>
                <c:pt idx="4">
                  <c:v>260835</c:v>
                </c:pt>
              </c:numCache>
            </c:numRef>
          </c:val>
          <c:smooth val="0"/>
        </c:ser>
        <c:dLbls>
          <c:showLegendKey val="0"/>
          <c:showVal val="0"/>
          <c:showCatName val="0"/>
          <c:showSerName val="0"/>
          <c:showPercent val="0"/>
          <c:showBubbleSize val="0"/>
        </c:dLbls>
        <c:marker val="1"/>
        <c:smooth val="0"/>
        <c:axId val="113486464"/>
        <c:axId val="113488640"/>
      </c:lineChart>
      <c:catAx>
        <c:axId val="113486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88640"/>
        <c:crosses val="autoZero"/>
        <c:auto val="1"/>
        <c:lblAlgn val="ctr"/>
        <c:lblOffset val="100"/>
        <c:tickLblSkip val="1"/>
        <c:tickMarkSkip val="1"/>
        <c:noMultiLvlLbl val="0"/>
      </c:catAx>
      <c:valAx>
        <c:axId val="11348864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8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4.42</c:v>
                </c:pt>
                <c:pt idx="1">
                  <c:v>7.65</c:v>
                </c:pt>
                <c:pt idx="2">
                  <c:v>6.37</c:v>
                </c:pt>
                <c:pt idx="3">
                  <c:v>7.46</c:v>
                </c:pt>
                <c:pt idx="4">
                  <c:v>8.57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27.63</c:v>
                </c:pt>
                <c:pt idx="1">
                  <c:v>27.85</c:v>
                </c:pt>
                <c:pt idx="2">
                  <c:v>39.67</c:v>
                </c:pt>
                <c:pt idx="3">
                  <c:v>44.05</c:v>
                </c:pt>
                <c:pt idx="4">
                  <c:v>38.880000000000003</c:v>
                </c:pt>
              </c:numCache>
            </c:numRef>
          </c:val>
        </c:ser>
        <c:dLbls>
          <c:showLegendKey val="0"/>
          <c:showVal val="0"/>
          <c:showCatName val="0"/>
          <c:showSerName val="0"/>
          <c:showPercent val="0"/>
          <c:showBubbleSize val="0"/>
        </c:dLbls>
        <c:gapWidth val="250"/>
        <c:overlap val="100"/>
        <c:axId val="115974912"/>
        <c:axId val="115976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13.49</c:v>
                </c:pt>
                <c:pt idx="1">
                  <c:v>2.4700000000000002</c:v>
                </c:pt>
                <c:pt idx="2">
                  <c:v>10.029999999999999</c:v>
                </c:pt>
                <c:pt idx="3">
                  <c:v>3.29</c:v>
                </c:pt>
                <c:pt idx="4">
                  <c:v>-5.55</c:v>
                </c:pt>
              </c:numCache>
            </c:numRef>
          </c:val>
          <c:smooth val="0"/>
        </c:ser>
        <c:dLbls>
          <c:showLegendKey val="0"/>
          <c:showVal val="0"/>
          <c:showCatName val="0"/>
          <c:showSerName val="0"/>
          <c:showPercent val="0"/>
          <c:showBubbleSize val="0"/>
        </c:dLbls>
        <c:marker val="1"/>
        <c:smooth val="0"/>
        <c:axId val="115974912"/>
        <c:axId val="115976832"/>
      </c:lineChart>
      <c:catAx>
        <c:axId val="11597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76832"/>
        <c:crosses val="autoZero"/>
        <c:auto val="1"/>
        <c:lblAlgn val="ctr"/>
        <c:lblOffset val="100"/>
        <c:tickLblSkip val="1"/>
        <c:tickMarkSkip val="1"/>
        <c:noMultiLvlLbl val="0"/>
      </c:catAx>
      <c:valAx>
        <c:axId val="11597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7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1.1399999999999999</c:v>
                </c:pt>
                <c:pt idx="2">
                  <c:v>#N/A</c:v>
                </c:pt>
                <c:pt idx="3">
                  <c:v>0.79</c:v>
                </c:pt>
                <c:pt idx="4">
                  <c:v>#N/A</c:v>
                </c:pt>
                <c:pt idx="5">
                  <c:v>1.21</c:v>
                </c:pt>
                <c:pt idx="6">
                  <c:v>#N/A</c:v>
                </c:pt>
                <c:pt idx="7">
                  <c:v>1.65</c:v>
                </c:pt>
                <c:pt idx="8">
                  <c:v>#N/A</c:v>
                </c:pt>
                <c:pt idx="9">
                  <c:v>0.97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0.03</c:v>
                </c:pt>
                <c:pt idx="8">
                  <c:v>#N/A</c:v>
                </c:pt>
                <c:pt idx="9">
                  <c:v>0.01</c:v>
                </c:pt>
              </c:numCache>
            </c:numRef>
          </c:val>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0.02</c:v>
                </c:pt>
                <c:pt idx="4">
                  <c:v>#N/A</c:v>
                </c:pt>
                <c:pt idx="5">
                  <c:v>0.01</c:v>
                </c:pt>
                <c:pt idx="6">
                  <c:v>#N/A</c:v>
                </c:pt>
                <c:pt idx="7">
                  <c:v>0</c:v>
                </c:pt>
                <c:pt idx="8">
                  <c:v>#N/A</c:v>
                </c:pt>
                <c:pt idx="9">
                  <c:v>0.01</c:v>
                </c:pt>
              </c:numCache>
            </c:numRef>
          </c:val>
        </c:ser>
        <c:ser>
          <c:idx val="4"/>
          <c:order val="4"/>
          <c:tx>
            <c:strRef>
              <c:f>データシート!$A$31</c:f>
              <c:strCache>
                <c:ptCount val="1"/>
                <c:pt idx="0">
                  <c:v>介護保険事業（サービス事業勘定）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0.02</c:v>
                </c:pt>
                <c:pt idx="8">
                  <c:v>#N/A</c:v>
                </c:pt>
                <c:pt idx="9">
                  <c:v>0.02</c:v>
                </c:pt>
              </c:numCache>
            </c:numRef>
          </c:val>
        </c:ser>
        <c:ser>
          <c:idx val="5"/>
          <c:order val="5"/>
          <c:tx>
            <c:strRef>
              <c:f>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0.61</c:v>
                </c:pt>
                <c:pt idx="2">
                  <c:v>#N/A</c:v>
                </c:pt>
                <c:pt idx="3">
                  <c:v>0.76</c:v>
                </c:pt>
                <c:pt idx="4">
                  <c:v>#N/A</c:v>
                </c:pt>
                <c:pt idx="5">
                  <c:v>1.29</c:v>
                </c:pt>
                <c:pt idx="6">
                  <c:v>#N/A</c:v>
                </c:pt>
                <c:pt idx="7">
                  <c:v>0.17</c:v>
                </c:pt>
                <c:pt idx="8">
                  <c:v>#N/A</c:v>
                </c:pt>
                <c:pt idx="9">
                  <c:v>0.46</c:v>
                </c:pt>
              </c:numCache>
            </c:numRef>
          </c:val>
        </c:ser>
        <c:ser>
          <c:idx val="6"/>
          <c:order val="6"/>
          <c:tx>
            <c:strRef>
              <c:f>データシート!$A$33</c:f>
              <c:strCache>
                <c:ptCount val="1"/>
                <c:pt idx="0">
                  <c:v>国民健康保険（施設勘定）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2.5099999999999998</c:v>
                </c:pt>
                <c:pt idx="2">
                  <c:v>#N/A</c:v>
                </c:pt>
                <c:pt idx="3">
                  <c:v>1.01</c:v>
                </c:pt>
                <c:pt idx="4">
                  <c:v>#N/A</c:v>
                </c:pt>
                <c:pt idx="5">
                  <c:v>0.77</c:v>
                </c:pt>
                <c:pt idx="6">
                  <c:v>#N/A</c:v>
                </c:pt>
                <c:pt idx="7">
                  <c:v>0.73</c:v>
                </c:pt>
                <c:pt idx="8">
                  <c:v>#N/A</c:v>
                </c:pt>
                <c:pt idx="9">
                  <c:v>0.53</c:v>
                </c:pt>
              </c:numCache>
            </c:numRef>
          </c:val>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2.2200000000000002</c:v>
                </c:pt>
                <c:pt idx="2">
                  <c:v>#N/A</c:v>
                </c:pt>
                <c:pt idx="3">
                  <c:v>2.2799999999999998</c:v>
                </c:pt>
                <c:pt idx="4">
                  <c:v>#N/A</c:v>
                </c:pt>
                <c:pt idx="5">
                  <c:v>2.1</c:v>
                </c:pt>
                <c:pt idx="6">
                  <c:v>#N/A</c:v>
                </c:pt>
                <c:pt idx="7">
                  <c:v>1.1499999999999999</c:v>
                </c:pt>
                <c:pt idx="8">
                  <c:v>#N/A</c:v>
                </c:pt>
                <c:pt idx="9">
                  <c:v>0.56000000000000005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4.3600000000000003</c:v>
                </c:pt>
                <c:pt idx="2">
                  <c:v>#N/A</c:v>
                </c:pt>
                <c:pt idx="3">
                  <c:v>7.61</c:v>
                </c:pt>
                <c:pt idx="4">
                  <c:v>#N/A</c:v>
                </c:pt>
                <c:pt idx="5">
                  <c:v>6.36</c:v>
                </c:pt>
                <c:pt idx="6">
                  <c:v>#N/A</c:v>
                </c:pt>
                <c:pt idx="7">
                  <c:v>7.45</c:v>
                </c:pt>
                <c:pt idx="8">
                  <c:v>#N/A</c:v>
                </c:pt>
                <c:pt idx="9">
                  <c:v>8.5399999999999991</c:v>
                </c:pt>
              </c:numCache>
            </c:numRef>
          </c:val>
        </c:ser>
        <c:ser>
          <c:idx val="9"/>
          <c:order val="9"/>
          <c:tx>
            <c:strRef>
              <c:f>データシート!$A$36</c:f>
              <c:strCache>
                <c:ptCount val="1"/>
                <c:pt idx="0">
                  <c:v>介護老人保健施設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0.13</c:v>
                </c:pt>
                <c:pt idx="2">
                  <c:v>#N/A</c:v>
                </c:pt>
                <c:pt idx="3">
                  <c:v>0</c:v>
                </c:pt>
                <c:pt idx="4">
                  <c:v>#N/A</c:v>
                </c:pt>
                <c:pt idx="5">
                  <c:v>0.12</c:v>
                </c:pt>
                <c:pt idx="6">
                  <c:v>#N/A</c:v>
                </c:pt>
                <c:pt idx="7">
                  <c:v>0</c:v>
                </c:pt>
                <c:pt idx="8">
                  <c:v>2.2000000000000002</c:v>
                </c:pt>
                <c:pt idx="9">
                  <c:v>#N/A</c:v>
                </c:pt>
              </c:numCache>
            </c:numRef>
          </c:val>
        </c:ser>
        <c:dLbls>
          <c:showLegendKey val="0"/>
          <c:showVal val="0"/>
          <c:showCatName val="0"/>
          <c:showSerName val="0"/>
          <c:showPercent val="0"/>
          <c:showBubbleSize val="0"/>
        </c:dLbls>
        <c:gapWidth val="150"/>
        <c:overlap val="100"/>
        <c:axId val="115882624"/>
        <c:axId val="115900800"/>
      </c:barChart>
      <c:catAx>
        <c:axId val="11588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00800"/>
        <c:crosses val="autoZero"/>
        <c:auto val="1"/>
        <c:lblAlgn val="ctr"/>
        <c:lblOffset val="100"/>
        <c:tickLblSkip val="1"/>
        <c:tickMarkSkip val="1"/>
        <c:noMultiLvlLbl val="0"/>
      </c:catAx>
      <c:valAx>
        <c:axId val="11590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82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645</c:v>
                </c:pt>
                <c:pt idx="5">
                  <c:v>617</c:v>
                </c:pt>
                <c:pt idx="8">
                  <c:v>546</c:v>
                </c:pt>
                <c:pt idx="11">
                  <c:v>476</c:v>
                </c:pt>
                <c:pt idx="14">
                  <c:v>458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c:v>
                </c:pt>
                <c:pt idx="3">
                  <c:v>61</c:v>
                </c:pt>
                <c:pt idx="6">
                  <c:v>46</c:v>
                </c:pt>
                <c:pt idx="9">
                  <c:v>25</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140</c:v>
                </c:pt>
                <c:pt idx="3">
                  <c:v>124</c:v>
                </c:pt>
                <c:pt idx="6">
                  <c:v>128</c:v>
                </c:pt>
                <c:pt idx="9">
                  <c:v>132</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757</c:v>
                </c:pt>
                <c:pt idx="3">
                  <c:v>724</c:v>
                </c:pt>
                <c:pt idx="6">
                  <c:v>615</c:v>
                </c:pt>
                <c:pt idx="9">
                  <c:v>547</c:v>
                </c:pt>
                <c:pt idx="12">
                  <c:v>470</c:v>
                </c:pt>
              </c:numCache>
            </c:numRef>
          </c:val>
        </c:ser>
        <c:dLbls>
          <c:showLegendKey val="0"/>
          <c:showVal val="0"/>
          <c:showCatName val="0"/>
          <c:showSerName val="0"/>
          <c:showPercent val="0"/>
          <c:showBubbleSize val="0"/>
        </c:dLbls>
        <c:gapWidth val="100"/>
        <c:overlap val="100"/>
        <c:axId val="116930432"/>
        <c:axId val="11693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317</c:v>
                </c:pt>
                <c:pt idx="2">
                  <c:v>#N/A</c:v>
                </c:pt>
                <c:pt idx="3">
                  <c:v>#N/A</c:v>
                </c:pt>
                <c:pt idx="4">
                  <c:v>293</c:v>
                </c:pt>
                <c:pt idx="5">
                  <c:v>#N/A</c:v>
                </c:pt>
                <c:pt idx="6">
                  <c:v>#N/A</c:v>
                </c:pt>
                <c:pt idx="7">
                  <c:v>244</c:v>
                </c:pt>
                <c:pt idx="8">
                  <c:v>#N/A</c:v>
                </c:pt>
                <c:pt idx="9">
                  <c:v>#N/A</c:v>
                </c:pt>
                <c:pt idx="10">
                  <c:v>228</c:v>
                </c:pt>
                <c:pt idx="11">
                  <c:v>#N/A</c:v>
                </c:pt>
                <c:pt idx="12">
                  <c:v>#N/A</c:v>
                </c:pt>
                <c:pt idx="13">
                  <c:v>161</c:v>
                </c:pt>
                <c:pt idx="14">
                  <c:v>#N/A</c:v>
                </c:pt>
              </c:numCache>
            </c:numRef>
          </c:val>
          <c:smooth val="0"/>
        </c:ser>
        <c:dLbls>
          <c:showLegendKey val="0"/>
          <c:showVal val="0"/>
          <c:showCatName val="0"/>
          <c:showSerName val="0"/>
          <c:showPercent val="0"/>
          <c:showBubbleSize val="0"/>
        </c:dLbls>
        <c:marker val="1"/>
        <c:smooth val="0"/>
        <c:axId val="116930432"/>
        <c:axId val="116932608"/>
      </c:lineChart>
      <c:catAx>
        <c:axId val="1169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32608"/>
        <c:crosses val="autoZero"/>
        <c:auto val="1"/>
        <c:lblAlgn val="ctr"/>
        <c:lblOffset val="100"/>
        <c:tickLblSkip val="1"/>
        <c:tickMarkSkip val="1"/>
        <c:noMultiLvlLbl val="0"/>
      </c:catAx>
      <c:valAx>
        <c:axId val="11693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3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4453</c:v>
                </c:pt>
                <c:pt idx="5">
                  <c:v>4128</c:v>
                </c:pt>
                <c:pt idx="8">
                  <c:v>3978</c:v>
                </c:pt>
                <c:pt idx="11">
                  <c:v>3851</c:v>
                </c:pt>
                <c:pt idx="14">
                  <c:v>3919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c:v>
                </c:pt>
                <c:pt idx="5">
                  <c:v>61</c:v>
                </c:pt>
                <c:pt idx="8">
                  <c:v>52</c:v>
                </c:pt>
                <c:pt idx="11">
                  <c:v>36</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997</c:v>
                </c:pt>
                <c:pt idx="5">
                  <c:v>981</c:v>
                </c:pt>
                <c:pt idx="8">
                  <c:v>1238</c:v>
                </c:pt>
                <c:pt idx="11">
                  <c:v>1257</c:v>
                </c:pt>
                <c:pt idx="14">
                  <c:v>1115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c:v>
                </c:pt>
                <c:pt idx="3">
                  <c:v>10</c:v>
                </c:pt>
                <c:pt idx="6">
                  <c:v>9</c:v>
                </c:pt>
                <c:pt idx="9">
                  <c:v>8</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345</c:v>
                </c:pt>
                <c:pt idx="3">
                  <c:v>304</c:v>
                </c:pt>
                <c:pt idx="6">
                  <c:v>263</c:v>
                </c:pt>
                <c:pt idx="9">
                  <c:v>243</c:v>
                </c:pt>
                <c:pt idx="12">
                  <c:v>132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135</c:v>
                </c:pt>
                <c:pt idx="3">
                  <c:v>87</c:v>
                </c:pt>
                <c:pt idx="6">
                  <c:v>62</c:v>
                </c:pt>
                <c:pt idx="9">
                  <c:v>231</c:v>
                </c:pt>
                <c:pt idx="12">
                  <c:v>250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2501</c:v>
                </c:pt>
                <c:pt idx="3">
                  <c:v>2352</c:v>
                </c:pt>
                <c:pt idx="6">
                  <c:v>2230</c:v>
                </c:pt>
                <c:pt idx="9">
                  <c:v>2171</c:v>
                </c:pt>
                <c:pt idx="12">
                  <c:v>2098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c:v>
                </c:pt>
                <c:pt idx="3">
                  <c:v>17</c:v>
                </c:pt>
                <c:pt idx="6">
                  <c:v>13</c:v>
                </c:pt>
                <c:pt idx="9">
                  <c:v>8</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4449</c:v>
                </c:pt>
                <c:pt idx="3">
                  <c:v>4078</c:v>
                </c:pt>
                <c:pt idx="6">
                  <c:v>3815</c:v>
                </c:pt>
                <c:pt idx="9">
                  <c:v>3809</c:v>
                </c:pt>
                <c:pt idx="12">
                  <c:v>3862</c:v>
                </c:pt>
              </c:numCache>
            </c:numRef>
          </c:val>
        </c:ser>
        <c:dLbls>
          <c:showLegendKey val="0"/>
          <c:showVal val="0"/>
          <c:showCatName val="0"/>
          <c:showSerName val="0"/>
          <c:showPercent val="0"/>
          <c:showBubbleSize val="0"/>
        </c:dLbls>
        <c:gapWidth val="100"/>
        <c:overlap val="100"/>
        <c:axId val="116004352"/>
        <c:axId val="11600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1941</c:v>
                </c:pt>
                <c:pt idx="2">
                  <c:v>#N/A</c:v>
                </c:pt>
                <c:pt idx="3">
                  <c:v>#N/A</c:v>
                </c:pt>
                <c:pt idx="4">
                  <c:v>1677</c:v>
                </c:pt>
                <c:pt idx="5">
                  <c:v>#N/A</c:v>
                </c:pt>
                <c:pt idx="6">
                  <c:v>#N/A</c:v>
                </c:pt>
                <c:pt idx="7">
                  <c:v>1125</c:v>
                </c:pt>
                <c:pt idx="8">
                  <c:v>#N/A</c:v>
                </c:pt>
                <c:pt idx="9">
                  <c:v>#N/A</c:v>
                </c:pt>
                <c:pt idx="10">
                  <c:v>1327</c:v>
                </c:pt>
                <c:pt idx="11">
                  <c:v>#N/A</c:v>
                </c:pt>
                <c:pt idx="12">
                  <c:v>#N/A</c:v>
                </c:pt>
                <c:pt idx="13">
                  <c:v>1288</c:v>
                </c:pt>
                <c:pt idx="14">
                  <c:v>#N/A</c:v>
                </c:pt>
              </c:numCache>
            </c:numRef>
          </c:val>
          <c:smooth val="0"/>
        </c:ser>
        <c:dLbls>
          <c:showLegendKey val="0"/>
          <c:showVal val="0"/>
          <c:showCatName val="0"/>
          <c:showSerName val="0"/>
          <c:showPercent val="0"/>
          <c:showBubbleSize val="0"/>
        </c:dLbls>
        <c:marker val="1"/>
        <c:smooth val="0"/>
        <c:axId val="116004352"/>
        <c:axId val="116006272"/>
      </c:lineChart>
      <c:catAx>
        <c:axId val="11600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06272"/>
        <c:crosses val="autoZero"/>
        <c:auto val="1"/>
        <c:lblAlgn val="ctr"/>
        <c:lblOffset val="100"/>
        <c:tickLblSkip val="1"/>
        <c:tickMarkSkip val="1"/>
        <c:noMultiLvlLbl val="0"/>
      </c:catAx>
      <c:valAx>
        <c:axId val="11600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0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3,212
3,204
124.52
4,239,371
4,038,481
176,006
2,054,850
3,861,704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大型事業所の固定資産税により、類似団体平均を上回る税収があるため、財政力指数は０．３５となっている。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しかし、減価償却で税収が年々減少している。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さらなる公債費の適正化に努めるとともに、税の徴収強化等による歳入の確保に努める。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68" name="直線コネクタ 67"/>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94343</xdr:rowOff>
    </xdr:to>
    <xdr:cxnSp macro="">
      <xdr:nvCxnSpPr>
        <xdr:cNvPr id="71" name="直線コネクタ 70"/>
        <xdr:cNvCxnSpPr/>
      </xdr:nvCxnSpPr>
      <xdr:spPr>
        <a:xfrm flipV="1">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4" name="直線コネクタ 73"/>
        <xdr:cNvCxnSpPr/>
      </xdr:nvCxnSpPr>
      <xdr:spPr>
        <a:xfrm>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7" name="直線コネクタ 76"/>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7" name="円/楕円 86"/>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88"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89" name="円/楕円 88"/>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0" name="テキスト ボックス 89"/>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1" name="円/楕円 90"/>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2" name="テキスト ボックス 91"/>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3" name="円/楕円 92"/>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138084</xdr:rowOff>
    </xdr:from>
    <xdr:ext cx="762000" cy="259045"/>
    <xdr:sp macro="" textlink="">
      <xdr:nvSpPr>
        <xdr:cNvPr id="94" name="テキスト ボックス 93"/>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5" name="円/楕円 94"/>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6" name="テキスト ボックス 95"/>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公債費は、近年減少に転じているが、依然と高い水準にある。また、高い高齢化率及び経済状況が好転しないため生活保護費などの扶助費が増加傾向である。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今後とも、公債費の適正化に努めるとともに、事務事業の点検・見直しを行い、経常経費の削減を図る。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72027</xdr:rowOff>
    </xdr:from>
    <xdr:to>
      <xdr:col>7</xdr:col>
      <xdr:colOff>152400</xdr:colOff>
      <xdr:row>63</xdr:row>
      <xdr:rowOff>86723</xdr:rowOff>
    </xdr:to>
    <xdr:cxnSp macro="">
      <xdr:nvCxnSpPr>
        <xdr:cNvPr id="133" name="直線コネクタ 132"/>
        <xdr:cNvCxnSpPr/>
      </xdr:nvCxnSpPr>
      <xdr:spPr>
        <a:xfrm>
          <a:off x="4114800" y="10701927"/>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72027</xdr:rowOff>
    </xdr:from>
    <xdr:to>
      <xdr:col>6</xdr:col>
      <xdr:colOff>0</xdr:colOff>
      <xdr:row>62</xdr:row>
      <xdr:rowOff>134076</xdr:rowOff>
    </xdr:to>
    <xdr:cxnSp macro="">
      <xdr:nvCxnSpPr>
        <xdr:cNvPr id="136" name="直線コネクタ 135"/>
        <xdr:cNvCxnSpPr/>
      </xdr:nvCxnSpPr>
      <xdr:spPr>
        <a:xfrm flipV="1">
          <a:off x="3225800" y="107019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134076</xdr:rowOff>
    </xdr:from>
    <xdr:to>
      <xdr:col>4</xdr:col>
      <xdr:colOff>482600</xdr:colOff>
      <xdr:row>63</xdr:row>
      <xdr:rowOff>124641</xdr:rowOff>
    </xdr:to>
    <xdr:cxnSp macro="">
      <xdr:nvCxnSpPr>
        <xdr:cNvPr id="139" name="直線コネクタ 138"/>
        <xdr:cNvCxnSpPr/>
      </xdr:nvCxnSpPr>
      <xdr:spPr>
        <a:xfrm flipV="1">
          <a:off x="2336800" y="10763976"/>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83276</xdr:rowOff>
    </xdr:from>
    <xdr:to>
      <xdr:col>3</xdr:col>
      <xdr:colOff>279400</xdr:colOff>
      <xdr:row>63</xdr:row>
      <xdr:rowOff>124641</xdr:rowOff>
    </xdr:to>
    <xdr:cxnSp macro="">
      <xdr:nvCxnSpPr>
        <xdr:cNvPr id="142" name="直線コネクタ 141"/>
        <xdr:cNvCxnSpPr/>
      </xdr:nvCxnSpPr>
      <xdr:spPr>
        <a:xfrm>
          <a:off x="1447800" y="108846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35923</xdr:rowOff>
    </xdr:from>
    <xdr:to>
      <xdr:col>7</xdr:col>
      <xdr:colOff>203200</xdr:colOff>
      <xdr:row>63</xdr:row>
      <xdr:rowOff>137523</xdr:rowOff>
    </xdr:to>
    <xdr:sp macro="" textlink="">
      <xdr:nvSpPr>
        <xdr:cNvPr id="152" name="円/楕円 151"/>
        <xdr:cNvSpPr/>
      </xdr:nvSpPr>
      <xdr:spPr>
        <a:xfrm>
          <a:off x="4902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8000</xdr:rowOff>
    </xdr:from>
    <xdr:ext cx="762000" cy="259045"/>
    <xdr:sp macro="" textlink="">
      <xdr:nvSpPr>
        <xdr:cNvPr id="153" name="財政構造の弾力性該当値テキスト"/>
        <xdr:cNvSpPr txBox="1"/>
      </xdr:nvSpPr>
      <xdr:spPr>
        <a:xfrm>
          <a:off x="5041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21227</xdr:rowOff>
    </xdr:from>
    <xdr:to>
      <xdr:col>6</xdr:col>
      <xdr:colOff>50800</xdr:colOff>
      <xdr:row>62</xdr:row>
      <xdr:rowOff>122827</xdr:rowOff>
    </xdr:to>
    <xdr:sp macro="" textlink="">
      <xdr:nvSpPr>
        <xdr:cNvPr id="154" name="円/楕円 153"/>
        <xdr:cNvSpPr/>
      </xdr:nvSpPr>
      <xdr:spPr>
        <a:xfrm>
          <a:off x="4064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107604</xdr:rowOff>
    </xdr:from>
    <xdr:ext cx="736600" cy="259045"/>
    <xdr:sp macro="" textlink="">
      <xdr:nvSpPr>
        <xdr:cNvPr id="155" name="テキスト ボックス 154"/>
        <xdr:cNvSpPr txBox="1"/>
      </xdr:nvSpPr>
      <xdr:spPr>
        <a:xfrm>
          <a:off x="3733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83276</xdr:rowOff>
    </xdr:from>
    <xdr:to>
      <xdr:col>4</xdr:col>
      <xdr:colOff>533400</xdr:colOff>
      <xdr:row>63</xdr:row>
      <xdr:rowOff>13426</xdr:rowOff>
    </xdr:to>
    <xdr:sp macro="" textlink="">
      <xdr:nvSpPr>
        <xdr:cNvPr id="156" name="円/楕円 155"/>
        <xdr:cNvSpPr/>
      </xdr:nvSpPr>
      <xdr:spPr>
        <a:xfrm>
          <a:off x="3175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169653</xdr:rowOff>
    </xdr:from>
    <xdr:ext cx="762000" cy="259045"/>
    <xdr:sp macro="" textlink="">
      <xdr:nvSpPr>
        <xdr:cNvPr id="157" name="テキスト ボックス 156"/>
        <xdr:cNvSpPr txBox="1"/>
      </xdr:nvSpPr>
      <xdr:spPr>
        <a:xfrm>
          <a:off x="2844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8" name="円/楕円 157"/>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59" name="テキスト ボックス 158"/>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32476</xdr:rowOff>
    </xdr:from>
    <xdr:to>
      <xdr:col>2</xdr:col>
      <xdr:colOff>127000</xdr:colOff>
      <xdr:row>63</xdr:row>
      <xdr:rowOff>134076</xdr:rowOff>
    </xdr:to>
    <xdr:sp macro="" textlink="">
      <xdr:nvSpPr>
        <xdr:cNvPr id="160" name="円/楕円 159"/>
        <xdr:cNvSpPr/>
      </xdr:nvSpPr>
      <xdr:spPr>
        <a:xfrm>
          <a:off x="1397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118853</xdr:rowOff>
    </xdr:from>
    <xdr:ext cx="762000" cy="259045"/>
    <xdr:sp macro="" textlink="">
      <xdr:nvSpPr>
        <xdr:cNvPr id="161" name="テキスト ボックス 160"/>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[362,531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人口が減少する中、今後も決算額は増加するものと見込むが、単年度で多額の修繕費などの経費が発生しないよう計画的に事業に取り組む。また、さらなるコスト削減も継続して行う。</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6593</xdr:rowOff>
    </xdr:from>
    <xdr:to>
      <xdr:col>7</xdr:col>
      <xdr:colOff>152400</xdr:colOff>
      <xdr:row>83</xdr:row>
      <xdr:rowOff>56310</xdr:rowOff>
    </xdr:to>
    <xdr:cxnSp macro="">
      <xdr:nvCxnSpPr>
        <xdr:cNvPr id="195" name="直線コネクタ 194"/>
        <xdr:cNvCxnSpPr/>
      </xdr:nvCxnSpPr>
      <xdr:spPr>
        <a:xfrm>
          <a:off x="4114800" y="14236943"/>
          <a:ext cx="838200" cy="4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154856</xdr:rowOff>
    </xdr:from>
    <xdr:to>
      <xdr:col>6</xdr:col>
      <xdr:colOff>0</xdr:colOff>
      <xdr:row>83</xdr:row>
      <xdr:rowOff>6593</xdr:rowOff>
    </xdr:to>
    <xdr:cxnSp macro="">
      <xdr:nvCxnSpPr>
        <xdr:cNvPr id="198" name="直線コネクタ 197"/>
        <xdr:cNvCxnSpPr/>
      </xdr:nvCxnSpPr>
      <xdr:spPr>
        <a:xfrm>
          <a:off x="3225800" y="14213756"/>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130817</xdr:rowOff>
    </xdr:from>
    <xdr:to>
      <xdr:col>4</xdr:col>
      <xdr:colOff>482600</xdr:colOff>
      <xdr:row>82</xdr:row>
      <xdr:rowOff>154856</xdr:rowOff>
    </xdr:to>
    <xdr:cxnSp macro="">
      <xdr:nvCxnSpPr>
        <xdr:cNvPr id="201" name="直線コネクタ 200"/>
        <xdr:cNvCxnSpPr/>
      </xdr:nvCxnSpPr>
      <xdr:spPr>
        <a:xfrm>
          <a:off x="2336800" y="14189717"/>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106804</xdr:rowOff>
    </xdr:from>
    <xdr:to>
      <xdr:col>3</xdr:col>
      <xdr:colOff>279400</xdr:colOff>
      <xdr:row>82</xdr:row>
      <xdr:rowOff>130817</xdr:rowOff>
    </xdr:to>
    <xdr:cxnSp macro="">
      <xdr:nvCxnSpPr>
        <xdr:cNvPr id="204" name="直線コネクタ 203"/>
        <xdr:cNvCxnSpPr/>
      </xdr:nvCxnSpPr>
      <xdr:spPr>
        <a:xfrm>
          <a:off x="1447800" y="14165704"/>
          <a:ext cx="8890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5510</xdr:rowOff>
    </xdr:from>
    <xdr:to>
      <xdr:col>7</xdr:col>
      <xdr:colOff>203200</xdr:colOff>
      <xdr:row>83</xdr:row>
      <xdr:rowOff>107110</xdr:rowOff>
    </xdr:to>
    <xdr:sp macro="" textlink="">
      <xdr:nvSpPr>
        <xdr:cNvPr id="214" name="円/楕円 213"/>
        <xdr:cNvSpPr/>
      </xdr:nvSpPr>
      <xdr:spPr>
        <a:xfrm>
          <a:off x="4902200" y="142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22037</xdr:rowOff>
    </xdr:from>
    <xdr:ext cx="762000" cy="259045"/>
    <xdr:sp macro="" textlink="">
      <xdr:nvSpPr>
        <xdr:cNvPr id="215" name="人件費・物件費等の状況該当値テキスト"/>
        <xdr:cNvSpPr txBox="1"/>
      </xdr:nvSpPr>
      <xdr:spPr>
        <a:xfrm>
          <a:off x="5041900" y="1408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362,531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127243</xdr:rowOff>
    </xdr:from>
    <xdr:to>
      <xdr:col>6</xdr:col>
      <xdr:colOff>50800</xdr:colOff>
      <xdr:row>83</xdr:row>
      <xdr:rowOff>57393</xdr:rowOff>
    </xdr:to>
    <xdr:sp macro="" textlink="">
      <xdr:nvSpPr>
        <xdr:cNvPr id="216" name="円/楕円 215"/>
        <xdr:cNvSpPr/>
      </xdr:nvSpPr>
      <xdr:spPr>
        <a:xfrm>
          <a:off x="4064000" y="141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67570</xdr:rowOff>
    </xdr:from>
    <xdr:ext cx="736600" cy="259045"/>
    <xdr:sp macro="" textlink="">
      <xdr:nvSpPr>
        <xdr:cNvPr id="217" name="テキスト ボックス 216"/>
        <xdr:cNvSpPr txBox="1"/>
      </xdr:nvSpPr>
      <xdr:spPr>
        <a:xfrm>
          <a:off x="3733800" y="139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104056</xdr:rowOff>
    </xdr:from>
    <xdr:to>
      <xdr:col>4</xdr:col>
      <xdr:colOff>533400</xdr:colOff>
      <xdr:row>83</xdr:row>
      <xdr:rowOff>34206</xdr:rowOff>
    </xdr:to>
    <xdr:sp macro="" textlink="">
      <xdr:nvSpPr>
        <xdr:cNvPr id="218" name="円/楕円 217"/>
        <xdr:cNvSpPr/>
      </xdr:nvSpPr>
      <xdr:spPr>
        <a:xfrm>
          <a:off x="3175000" y="141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44383</xdr:rowOff>
    </xdr:from>
    <xdr:ext cx="762000" cy="259045"/>
    <xdr:sp macro="" textlink="">
      <xdr:nvSpPr>
        <xdr:cNvPr id="219" name="テキスト ボックス 218"/>
        <xdr:cNvSpPr txBox="1"/>
      </xdr:nvSpPr>
      <xdr:spPr>
        <a:xfrm>
          <a:off x="2844800" y="1393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80017</xdr:rowOff>
    </xdr:from>
    <xdr:to>
      <xdr:col>3</xdr:col>
      <xdr:colOff>330200</xdr:colOff>
      <xdr:row>83</xdr:row>
      <xdr:rowOff>10167</xdr:rowOff>
    </xdr:to>
    <xdr:sp macro="" textlink="">
      <xdr:nvSpPr>
        <xdr:cNvPr id="220" name="円/楕円 219"/>
        <xdr:cNvSpPr/>
      </xdr:nvSpPr>
      <xdr:spPr>
        <a:xfrm>
          <a:off x="2286000" y="141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20344</xdr:rowOff>
    </xdr:from>
    <xdr:ext cx="762000" cy="259045"/>
    <xdr:sp macro="" textlink="">
      <xdr:nvSpPr>
        <xdr:cNvPr id="221" name="テキスト ボックス 220"/>
        <xdr:cNvSpPr txBox="1"/>
      </xdr:nvSpPr>
      <xdr:spPr>
        <a:xfrm>
          <a:off x="1955800" y="1390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290,216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56004</xdr:rowOff>
    </xdr:from>
    <xdr:to>
      <xdr:col>2</xdr:col>
      <xdr:colOff>127000</xdr:colOff>
      <xdr:row>82</xdr:row>
      <xdr:rowOff>157604</xdr:rowOff>
    </xdr:to>
    <xdr:sp macro="" textlink="">
      <xdr:nvSpPr>
        <xdr:cNvPr id="222" name="円/楕円 221"/>
        <xdr:cNvSpPr/>
      </xdr:nvSpPr>
      <xdr:spPr>
        <a:xfrm>
          <a:off x="1397000" y="141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167781</xdr:rowOff>
    </xdr:from>
    <xdr:ext cx="762000" cy="259045"/>
    <xdr:sp macro="" textlink="">
      <xdr:nvSpPr>
        <xdr:cNvPr id="223" name="テキスト ボックス 222"/>
        <xdr:cNvSpPr txBox="1"/>
      </xdr:nvSpPr>
      <xdr:spPr>
        <a:xfrm>
          <a:off x="1066800" y="138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団体平均を上回る９６．３となっている。</a:t>
          </a:r>
          <a:endParaRPr lang="ja-JP" altLang="ja-JP" sz="1300">
            <a:effectLst/>
          </a:endParaRPr>
        </a:p>
        <a:p>
          <a:pPr rtl="0"/>
          <a:r>
            <a:rPr lang="ja-JP" altLang="ja-JP" sz="1300" b="0" i="0" baseline="0">
              <a:solidFill>
                <a:schemeClr val="dk1"/>
              </a:solidFill>
              <a:effectLst/>
              <a:latin typeface="+mn-lt"/>
              <a:ea typeface="+mn-ea"/>
              <a:cs typeface="+mn-cs"/>
            </a:rPr>
            <a:t>　以前から平均を上回っているが、職員の年齢構成が高いことが要因として考えられる。</a:t>
          </a:r>
          <a:endParaRPr lang="ja-JP" altLang="ja-JP" sz="1300">
            <a:effectLst/>
          </a:endParaRPr>
        </a:p>
        <a:p>
          <a:pPr rtl="0"/>
          <a:r>
            <a:rPr lang="ja-JP" altLang="ja-JP" sz="1300" b="0" i="0" baseline="0">
              <a:solidFill>
                <a:schemeClr val="dk1"/>
              </a:solidFill>
              <a:effectLst/>
              <a:latin typeface="+mn-lt"/>
              <a:ea typeface="+mn-ea"/>
              <a:cs typeface="+mn-cs"/>
            </a:rPr>
            <a:t>　大量退職が見込まれるため、計画的な職員採用を行っており、一時的に給料は上昇するが、減少するものと見込まれる。今後は給与の適正化に努める。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113664</xdr:rowOff>
    </xdr:from>
    <xdr:to>
      <xdr:col>24</xdr:col>
      <xdr:colOff>558800</xdr:colOff>
      <xdr:row>86</xdr:row>
      <xdr:rowOff>121709</xdr:rowOff>
    </xdr:to>
    <xdr:cxnSp macro="">
      <xdr:nvCxnSpPr>
        <xdr:cNvPr id="257" name="直線コネクタ 256"/>
        <xdr:cNvCxnSpPr/>
      </xdr:nvCxnSpPr>
      <xdr:spPr>
        <a:xfrm flipV="1">
          <a:off x="16179800" y="14858364"/>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121709</xdr:rowOff>
    </xdr:from>
    <xdr:to>
      <xdr:col>23</xdr:col>
      <xdr:colOff>406400</xdr:colOff>
      <xdr:row>88</xdr:row>
      <xdr:rowOff>60325</xdr:rowOff>
    </xdr:to>
    <xdr:cxnSp macro="">
      <xdr:nvCxnSpPr>
        <xdr:cNvPr id="260" name="直線コネクタ 259"/>
        <xdr:cNvCxnSpPr/>
      </xdr:nvCxnSpPr>
      <xdr:spPr>
        <a:xfrm flipV="1">
          <a:off x="15290800" y="14866409"/>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60325</xdr:rowOff>
    </xdr:from>
    <xdr:to>
      <xdr:col>22</xdr:col>
      <xdr:colOff>203200</xdr:colOff>
      <xdr:row>88</xdr:row>
      <xdr:rowOff>60325</xdr:rowOff>
    </xdr:to>
    <xdr:cxnSp macro="">
      <xdr:nvCxnSpPr>
        <xdr:cNvPr id="263" name="直線コネクタ 262"/>
        <xdr:cNvCxnSpPr/>
      </xdr:nvCxnSpPr>
      <xdr:spPr>
        <a:xfrm>
          <a:off x="14401800" y="1514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88</xdr:row>
      <xdr:rowOff>60325</xdr:rowOff>
    </xdr:to>
    <xdr:cxnSp macro="">
      <xdr:nvCxnSpPr>
        <xdr:cNvPr id="266" name="直線コネクタ 265"/>
        <xdr:cNvCxnSpPr/>
      </xdr:nvCxnSpPr>
      <xdr:spPr>
        <a:xfrm>
          <a:off x="13512800" y="14814127"/>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76" name="円/楕円 275"/>
        <xdr:cNvSpPr/>
      </xdr:nvSpPr>
      <xdr:spPr>
        <a:xfrm>
          <a:off x="169672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34941</xdr:rowOff>
    </xdr:from>
    <xdr:ext cx="762000" cy="259045"/>
    <xdr:sp macro="" textlink="">
      <xdr:nvSpPr>
        <xdr:cNvPr id="277" name="給与水準   （国との比較）該当値テキスト"/>
        <xdr:cNvSpPr txBox="1"/>
      </xdr:nvSpPr>
      <xdr:spPr>
        <a:xfrm>
          <a:off x="17106900" y="14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70909</xdr:rowOff>
    </xdr:from>
    <xdr:to>
      <xdr:col>23</xdr:col>
      <xdr:colOff>457200</xdr:colOff>
      <xdr:row>87</xdr:row>
      <xdr:rowOff>1059</xdr:rowOff>
    </xdr:to>
    <xdr:sp macro="" textlink="">
      <xdr:nvSpPr>
        <xdr:cNvPr id="278" name="円/楕円 277"/>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157286</xdr:rowOff>
    </xdr:from>
    <xdr:ext cx="736600" cy="259045"/>
    <xdr:sp macro="" textlink="">
      <xdr:nvSpPr>
        <xdr:cNvPr id="279" name="テキスト ボックス 278"/>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80" name="円/楕円 279"/>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81" name="テキスト ボックス 280"/>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9525</xdr:rowOff>
    </xdr:from>
    <xdr:to>
      <xdr:col>21</xdr:col>
      <xdr:colOff>50800</xdr:colOff>
      <xdr:row>88</xdr:row>
      <xdr:rowOff>111125</xdr:rowOff>
    </xdr:to>
    <xdr:sp macro="" textlink="">
      <xdr:nvSpPr>
        <xdr:cNvPr id="282" name="円/楕円 281"/>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95902</xdr:rowOff>
    </xdr:from>
    <xdr:ext cx="762000" cy="259045"/>
    <xdr:sp macro="" textlink="">
      <xdr:nvSpPr>
        <xdr:cNvPr id="283" name="テキスト ボックス 282"/>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4" name="円/楕円 283"/>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85" name="テキスト ボックス 284"/>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一時、新規採用の抑制により減少していたが、近年では今後の大量退職を控え計画的に採用を行っているため増加傾向である。</a:t>
          </a:r>
          <a:endParaRPr lang="ja-JP" altLang="ja-JP" sz="1300">
            <a:effectLst/>
          </a:endParaRPr>
        </a:p>
        <a:p>
          <a:pPr rtl="0"/>
          <a:r>
            <a:rPr lang="ja-JP" altLang="ja-JP" sz="1300" b="0" i="0" baseline="0">
              <a:solidFill>
                <a:schemeClr val="dk1"/>
              </a:solidFill>
              <a:effectLst/>
              <a:latin typeface="+mn-lt"/>
              <a:ea typeface="+mn-ea"/>
              <a:cs typeface="+mn-cs"/>
            </a:rPr>
            <a:t>　また、人口減が続いているが、それ以上に高齢化の進展が早く、保健・福祉部門において、職員の増加が見込まれる。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66777</xdr:rowOff>
    </xdr:from>
    <xdr:to>
      <xdr:col>24</xdr:col>
      <xdr:colOff>558800</xdr:colOff>
      <xdr:row>61</xdr:row>
      <xdr:rowOff>93561</xdr:rowOff>
    </xdr:to>
    <xdr:cxnSp macro="">
      <xdr:nvCxnSpPr>
        <xdr:cNvPr id="317" name="直線コネクタ 316"/>
        <xdr:cNvCxnSpPr/>
      </xdr:nvCxnSpPr>
      <xdr:spPr>
        <a:xfrm>
          <a:off x="16179800" y="10525227"/>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51574</xdr:rowOff>
    </xdr:from>
    <xdr:to>
      <xdr:col>23</xdr:col>
      <xdr:colOff>406400</xdr:colOff>
      <xdr:row>61</xdr:row>
      <xdr:rowOff>66777</xdr:rowOff>
    </xdr:to>
    <xdr:cxnSp macro="">
      <xdr:nvCxnSpPr>
        <xdr:cNvPr id="320" name="直線コネクタ 319"/>
        <xdr:cNvCxnSpPr/>
      </xdr:nvCxnSpPr>
      <xdr:spPr>
        <a:xfrm>
          <a:off x="15290800" y="10510024"/>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45059</xdr:rowOff>
    </xdr:from>
    <xdr:to>
      <xdr:col>22</xdr:col>
      <xdr:colOff>203200</xdr:colOff>
      <xdr:row>61</xdr:row>
      <xdr:rowOff>51574</xdr:rowOff>
    </xdr:to>
    <xdr:cxnSp macro="">
      <xdr:nvCxnSpPr>
        <xdr:cNvPr id="323" name="直線コネクタ 322"/>
        <xdr:cNvCxnSpPr/>
      </xdr:nvCxnSpPr>
      <xdr:spPr>
        <a:xfrm>
          <a:off x="14401800" y="1050350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21171</xdr:rowOff>
    </xdr:from>
    <xdr:to>
      <xdr:col>21</xdr:col>
      <xdr:colOff>0</xdr:colOff>
      <xdr:row>61</xdr:row>
      <xdr:rowOff>45059</xdr:rowOff>
    </xdr:to>
    <xdr:cxnSp macro="">
      <xdr:nvCxnSpPr>
        <xdr:cNvPr id="326" name="直線コネクタ 325"/>
        <xdr:cNvCxnSpPr/>
      </xdr:nvCxnSpPr>
      <xdr:spPr>
        <a:xfrm>
          <a:off x="13512800" y="1047962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42761</xdr:rowOff>
    </xdr:from>
    <xdr:to>
      <xdr:col>24</xdr:col>
      <xdr:colOff>609600</xdr:colOff>
      <xdr:row>61</xdr:row>
      <xdr:rowOff>144361</xdr:rowOff>
    </xdr:to>
    <xdr:sp macro="" textlink="">
      <xdr:nvSpPr>
        <xdr:cNvPr id="336" name="円/楕円 335"/>
        <xdr:cNvSpPr/>
      </xdr:nvSpPr>
      <xdr:spPr>
        <a:xfrm>
          <a:off x="16967200" y="105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59288</xdr:rowOff>
    </xdr:from>
    <xdr:ext cx="762000" cy="259045"/>
    <xdr:sp macro="" textlink="">
      <xdr:nvSpPr>
        <xdr:cNvPr id="337" name="定員管理の状況該当値テキスト"/>
        <xdr:cNvSpPr txBox="1"/>
      </xdr:nvSpPr>
      <xdr:spPr>
        <a:xfrm>
          <a:off x="17106900" y="1034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15977</xdr:rowOff>
    </xdr:from>
    <xdr:to>
      <xdr:col>23</xdr:col>
      <xdr:colOff>457200</xdr:colOff>
      <xdr:row>61</xdr:row>
      <xdr:rowOff>117577</xdr:rowOff>
    </xdr:to>
    <xdr:sp macro="" textlink="">
      <xdr:nvSpPr>
        <xdr:cNvPr id="338" name="円/楕円 337"/>
        <xdr:cNvSpPr/>
      </xdr:nvSpPr>
      <xdr:spPr>
        <a:xfrm>
          <a:off x="16129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127754</xdr:rowOff>
    </xdr:from>
    <xdr:ext cx="736600" cy="259045"/>
    <xdr:sp macro="" textlink="">
      <xdr:nvSpPr>
        <xdr:cNvPr id="339" name="テキスト ボックス 338"/>
        <xdr:cNvSpPr txBox="1"/>
      </xdr:nvSpPr>
      <xdr:spPr>
        <a:xfrm>
          <a:off x="15798800" y="1024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774</xdr:rowOff>
    </xdr:from>
    <xdr:to>
      <xdr:col>22</xdr:col>
      <xdr:colOff>254000</xdr:colOff>
      <xdr:row>61</xdr:row>
      <xdr:rowOff>102374</xdr:rowOff>
    </xdr:to>
    <xdr:sp macro="" textlink="">
      <xdr:nvSpPr>
        <xdr:cNvPr id="340" name="円/楕円 339"/>
        <xdr:cNvSpPr/>
      </xdr:nvSpPr>
      <xdr:spPr>
        <a:xfrm>
          <a:off x="15240000" y="104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112551</xdr:rowOff>
    </xdr:from>
    <xdr:ext cx="762000" cy="259045"/>
    <xdr:sp macro="" textlink="">
      <xdr:nvSpPr>
        <xdr:cNvPr id="341" name="テキスト ボックス 340"/>
        <xdr:cNvSpPr txBox="1"/>
      </xdr:nvSpPr>
      <xdr:spPr>
        <a:xfrm>
          <a:off x="14909800" y="1022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165709</xdr:rowOff>
    </xdr:from>
    <xdr:to>
      <xdr:col>21</xdr:col>
      <xdr:colOff>50800</xdr:colOff>
      <xdr:row>61</xdr:row>
      <xdr:rowOff>95859</xdr:rowOff>
    </xdr:to>
    <xdr:sp macro="" textlink="">
      <xdr:nvSpPr>
        <xdr:cNvPr id="342" name="円/楕円 341"/>
        <xdr:cNvSpPr/>
      </xdr:nvSpPr>
      <xdr:spPr>
        <a:xfrm>
          <a:off x="14351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106036</xdr:rowOff>
    </xdr:from>
    <xdr:ext cx="762000" cy="259045"/>
    <xdr:sp macro="" textlink="">
      <xdr:nvSpPr>
        <xdr:cNvPr id="343" name="テキスト ボックス 342"/>
        <xdr:cNvSpPr txBox="1"/>
      </xdr:nvSpPr>
      <xdr:spPr>
        <a:xfrm>
          <a:off x="14020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141821</xdr:rowOff>
    </xdr:from>
    <xdr:to>
      <xdr:col>19</xdr:col>
      <xdr:colOff>533400</xdr:colOff>
      <xdr:row>61</xdr:row>
      <xdr:rowOff>71971</xdr:rowOff>
    </xdr:to>
    <xdr:sp macro="" textlink="">
      <xdr:nvSpPr>
        <xdr:cNvPr id="344" name="円/楕円 343"/>
        <xdr:cNvSpPr/>
      </xdr:nvSpPr>
      <xdr:spPr>
        <a:xfrm>
          <a:off x="13462000" y="104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82148</xdr:rowOff>
    </xdr:from>
    <xdr:ext cx="762000" cy="259045"/>
    <xdr:sp macro="" textlink="">
      <xdr:nvSpPr>
        <xdr:cNvPr id="345" name="テキスト ボックス 344"/>
        <xdr:cNvSpPr txBox="1"/>
      </xdr:nvSpPr>
      <xdr:spPr>
        <a:xfrm>
          <a:off x="13131800" y="1019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近年、投資事業を大幅に抑制してきた。元利償還額は減少に転じている。</a:t>
          </a:r>
          <a:endParaRPr lang="ja-JP" altLang="ja-JP" sz="1300">
            <a:effectLst/>
          </a:endParaRPr>
        </a:p>
        <a:p>
          <a:pPr rtl="0"/>
          <a:r>
            <a:rPr lang="ja-JP" altLang="ja-JP" sz="1300" b="0" i="0" baseline="0">
              <a:solidFill>
                <a:schemeClr val="dk1"/>
              </a:solidFill>
              <a:effectLst/>
              <a:latin typeface="+mn-lt"/>
              <a:ea typeface="+mn-ea"/>
              <a:cs typeface="+mn-cs"/>
            </a:rPr>
            <a:t>　今後、控えている大規模事業についても整理・縮小を図るなど事業計画を見直し新規債発行の抑制に努めていく。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155702</xdr:rowOff>
    </xdr:from>
    <xdr:to>
      <xdr:col>24</xdr:col>
      <xdr:colOff>558800</xdr:colOff>
      <xdr:row>43</xdr:row>
      <xdr:rowOff>114554</xdr:rowOff>
    </xdr:to>
    <xdr:cxnSp macro="">
      <xdr:nvCxnSpPr>
        <xdr:cNvPr id="376" name="直線コネクタ 375"/>
        <xdr:cNvCxnSpPr/>
      </xdr:nvCxnSpPr>
      <xdr:spPr>
        <a:xfrm flipV="1">
          <a:off x="16179800" y="735660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114554</xdr:rowOff>
    </xdr:from>
    <xdr:to>
      <xdr:col>23</xdr:col>
      <xdr:colOff>406400</xdr:colOff>
      <xdr:row>44</xdr:row>
      <xdr:rowOff>20320</xdr:rowOff>
    </xdr:to>
    <xdr:cxnSp macro="">
      <xdr:nvCxnSpPr>
        <xdr:cNvPr id="379" name="直線コネクタ 378"/>
        <xdr:cNvCxnSpPr/>
      </xdr:nvCxnSpPr>
      <xdr:spPr>
        <a:xfrm flipV="1">
          <a:off x="15290800" y="748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145796</xdr:rowOff>
    </xdr:to>
    <xdr:cxnSp macro="">
      <xdr:nvCxnSpPr>
        <xdr:cNvPr id="382" name="直線コネクタ 381"/>
        <xdr:cNvCxnSpPr/>
      </xdr:nvCxnSpPr>
      <xdr:spPr>
        <a:xfrm flipV="1">
          <a:off x="14401800" y="75641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51562</xdr:rowOff>
    </xdr:to>
    <xdr:cxnSp macro="">
      <xdr:nvCxnSpPr>
        <xdr:cNvPr id="385" name="直線コネクタ 384"/>
        <xdr:cNvCxnSpPr/>
      </xdr:nvCxnSpPr>
      <xdr:spPr>
        <a:xfrm flipV="1">
          <a:off x="13512800" y="76895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104902</xdr:rowOff>
    </xdr:from>
    <xdr:to>
      <xdr:col>24</xdr:col>
      <xdr:colOff>609600</xdr:colOff>
      <xdr:row>43</xdr:row>
      <xdr:rowOff>35052</xdr:rowOff>
    </xdr:to>
    <xdr:sp macro="" textlink="">
      <xdr:nvSpPr>
        <xdr:cNvPr id="395" name="円/楕円 394"/>
        <xdr:cNvSpPr/>
      </xdr:nvSpPr>
      <xdr:spPr>
        <a:xfrm>
          <a:off x="169672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76979</xdr:rowOff>
    </xdr:from>
    <xdr:ext cx="762000" cy="259045"/>
    <xdr:sp macro="" textlink="">
      <xdr:nvSpPr>
        <xdr:cNvPr id="396" name="公債費負担の状況該当値テキスト"/>
        <xdr:cNvSpPr txBox="1"/>
      </xdr:nvSpPr>
      <xdr:spPr>
        <a:xfrm>
          <a:off x="17106900" y="727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63754</xdr:rowOff>
    </xdr:from>
    <xdr:to>
      <xdr:col>23</xdr:col>
      <xdr:colOff>457200</xdr:colOff>
      <xdr:row>43</xdr:row>
      <xdr:rowOff>165354</xdr:rowOff>
    </xdr:to>
    <xdr:sp macro="" textlink="">
      <xdr:nvSpPr>
        <xdr:cNvPr id="397" name="円/楕円 396"/>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150131</xdr:rowOff>
    </xdr:from>
    <xdr:ext cx="736600" cy="259045"/>
    <xdr:sp macro="" textlink="">
      <xdr:nvSpPr>
        <xdr:cNvPr id="398" name="テキスト ボックス 397"/>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99" name="円/楕円 398"/>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0" name="テキスト ボックス 399"/>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1" name="円/楕円 400"/>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2" name="テキスト ボックス 401"/>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762</xdr:rowOff>
    </xdr:from>
    <xdr:to>
      <xdr:col>19</xdr:col>
      <xdr:colOff>533400</xdr:colOff>
      <xdr:row>45</xdr:row>
      <xdr:rowOff>102362</xdr:rowOff>
    </xdr:to>
    <xdr:sp macro="" textlink="">
      <xdr:nvSpPr>
        <xdr:cNvPr id="403" name="円/楕円 402"/>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87139</xdr:rowOff>
    </xdr:from>
    <xdr:ext cx="762000" cy="259045"/>
    <xdr:sp macro="" textlink="">
      <xdr:nvSpPr>
        <xdr:cNvPr id="404" name="テキスト ボックス 403"/>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を大きく上回っている。多額の起債借り入れを行った案件の償還は完済してきており減少傾向にあったが、Ｈ２５年度からの一部事務組合の施設改修に伴う起債借入が見込まれるため、将来負担は増加するものと思われる。</a:t>
          </a:r>
          <a:endParaRPr lang="ja-JP" altLang="ja-JP" sz="1300">
            <a:effectLst/>
          </a:endParaRPr>
        </a:p>
        <a:p>
          <a:pPr rtl="0"/>
          <a:r>
            <a:rPr lang="ja-JP" altLang="ja-JP" sz="1300" b="0" i="0" baseline="0">
              <a:solidFill>
                <a:schemeClr val="dk1"/>
              </a:solidFill>
              <a:effectLst/>
              <a:latin typeface="+mn-lt"/>
              <a:ea typeface="+mn-ea"/>
              <a:cs typeface="+mn-cs"/>
            </a:rPr>
            <a:t>　今後も起債の発行にあたっては、後世への負担を少しでも減額するよう適正に財政状況を把握し財政の健全化を図る。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16792</xdr:rowOff>
    </xdr:from>
    <xdr:to>
      <xdr:col>24</xdr:col>
      <xdr:colOff>558800</xdr:colOff>
      <xdr:row>20</xdr:row>
      <xdr:rowOff>20814</xdr:rowOff>
    </xdr:to>
    <xdr:cxnSp macro="">
      <xdr:nvCxnSpPr>
        <xdr:cNvPr id="438" name="直線コネクタ 437"/>
        <xdr:cNvCxnSpPr/>
      </xdr:nvCxnSpPr>
      <xdr:spPr>
        <a:xfrm flipV="1">
          <a:off x="16179800" y="344579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8608</xdr:rowOff>
    </xdr:from>
    <xdr:to>
      <xdr:col>23</xdr:col>
      <xdr:colOff>406400</xdr:colOff>
      <xdr:row>20</xdr:row>
      <xdr:rowOff>20814</xdr:rowOff>
    </xdr:to>
    <xdr:cxnSp macro="">
      <xdr:nvCxnSpPr>
        <xdr:cNvPr id="441" name="直線コネクタ 440"/>
        <xdr:cNvCxnSpPr/>
      </xdr:nvCxnSpPr>
      <xdr:spPr>
        <a:xfrm>
          <a:off x="15290800" y="3266158"/>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8608</xdr:rowOff>
    </xdr:from>
    <xdr:to>
      <xdr:col>22</xdr:col>
      <xdr:colOff>203200</xdr:colOff>
      <xdr:row>21</xdr:row>
      <xdr:rowOff>137583</xdr:rowOff>
    </xdr:to>
    <xdr:cxnSp macro="">
      <xdr:nvCxnSpPr>
        <xdr:cNvPr id="444" name="直線コネクタ 443"/>
        <xdr:cNvCxnSpPr/>
      </xdr:nvCxnSpPr>
      <xdr:spPr>
        <a:xfrm flipV="1">
          <a:off x="14401800" y="3266158"/>
          <a:ext cx="889000" cy="4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137583</xdr:rowOff>
    </xdr:from>
    <xdr:to>
      <xdr:col>21</xdr:col>
      <xdr:colOff>0</xdr:colOff>
      <xdr:row>22</xdr:row>
      <xdr:rowOff>136384</xdr:rowOff>
    </xdr:to>
    <xdr:cxnSp macro="">
      <xdr:nvCxnSpPr>
        <xdr:cNvPr id="447" name="直線コネクタ 446"/>
        <xdr:cNvCxnSpPr/>
      </xdr:nvCxnSpPr>
      <xdr:spPr>
        <a:xfrm flipV="1">
          <a:off x="13512800" y="3738033"/>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137442</xdr:rowOff>
    </xdr:from>
    <xdr:to>
      <xdr:col>24</xdr:col>
      <xdr:colOff>609600</xdr:colOff>
      <xdr:row>20</xdr:row>
      <xdr:rowOff>67592</xdr:rowOff>
    </xdr:to>
    <xdr:sp macro="" textlink="">
      <xdr:nvSpPr>
        <xdr:cNvPr id="457" name="円/楕円 456"/>
        <xdr:cNvSpPr/>
      </xdr:nvSpPr>
      <xdr:spPr>
        <a:xfrm>
          <a:off x="16967200" y="33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109519</xdr:rowOff>
    </xdr:from>
    <xdr:ext cx="762000" cy="259045"/>
    <xdr:sp macro="" textlink="">
      <xdr:nvSpPr>
        <xdr:cNvPr id="458" name="将来負担の状況該当値テキスト"/>
        <xdr:cNvSpPr txBox="1"/>
      </xdr:nvSpPr>
      <xdr:spPr>
        <a:xfrm>
          <a:off x="17106900" y="33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141464</xdr:rowOff>
    </xdr:from>
    <xdr:to>
      <xdr:col>23</xdr:col>
      <xdr:colOff>457200</xdr:colOff>
      <xdr:row>20</xdr:row>
      <xdr:rowOff>71614</xdr:rowOff>
    </xdr:to>
    <xdr:sp macro="" textlink="">
      <xdr:nvSpPr>
        <xdr:cNvPr id="459" name="円/楕円 458"/>
        <xdr:cNvSpPr/>
      </xdr:nvSpPr>
      <xdr:spPr>
        <a:xfrm>
          <a:off x="16129000" y="33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56391</xdr:rowOff>
    </xdr:from>
    <xdr:ext cx="736600" cy="259045"/>
    <xdr:sp macro="" textlink="">
      <xdr:nvSpPr>
        <xdr:cNvPr id="460" name="テキスト ボックス 459"/>
        <xdr:cNvSpPr txBox="1"/>
      </xdr:nvSpPr>
      <xdr:spPr>
        <a:xfrm>
          <a:off x="15798800" y="34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129258</xdr:rowOff>
    </xdr:from>
    <xdr:to>
      <xdr:col>22</xdr:col>
      <xdr:colOff>254000</xdr:colOff>
      <xdr:row>19</xdr:row>
      <xdr:rowOff>59408</xdr:rowOff>
    </xdr:to>
    <xdr:sp macro="" textlink="">
      <xdr:nvSpPr>
        <xdr:cNvPr id="461" name="円/楕円 460"/>
        <xdr:cNvSpPr/>
      </xdr:nvSpPr>
      <xdr:spPr>
        <a:xfrm>
          <a:off x="15240000" y="32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44185</xdr:rowOff>
    </xdr:from>
    <xdr:ext cx="762000" cy="259045"/>
    <xdr:sp macro="" textlink="">
      <xdr:nvSpPr>
        <xdr:cNvPr id="462" name="テキスト ボックス 461"/>
        <xdr:cNvSpPr txBox="1"/>
      </xdr:nvSpPr>
      <xdr:spPr>
        <a:xfrm>
          <a:off x="14909800" y="330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86783</xdr:rowOff>
    </xdr:from>
    <xdr:to>
      <xdr:col>21</xdr:col>
      <xdr:colOff>50800</xdr:colOff>
      <xdr:row>22</xdr:row>
      <xdr:rowOff>16933</xdr:rowOff>
    </xdr:to>
    <xdr:sp macro="" textlink="">
      <xdr:nvSpPr>
        <xdr:cNvPr id="463" name="円/楕円 462"/>
        <xdr:cNvSpPr/>
      </xdr:nvSpPr>
      <xdr:spPr>
        <a:xfrm>
          <a:off x="14351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1710</xdr:rowOff>
    </xdr:from>
    <xdr:ext cx="762000" cy="259045"/>
    <xdr:sp macro="" textlink="">
      <xdr:nvSpPr>
        <xdr:cNvPr id="464" name="テキスト ボックス 463"/>
        <xdr:cNvSpPr txBox="1"/>
      </xdr:nvSpPr>
      <xdr:spPr>
        <a:xfrm>
          <a:off x="14020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85584</xdr:rowOff>
    </xdr:from>
    <xdr:to>
      <xdr:col>19</xdr:col>
      <xdr:colOff>533400</xdr:colOff>
      <xdr:row>23</xdr:row>
      <xdr:rowOff>15734</xdr:rowOff>
    </xdr:to>
    <xdr:sp macro="" textlink="">
      <xdr:nvSpPr>
        <xdr:cNvPr id="465" name="円/楕円 464"/>
        <xdr:cNvSpPr/>
      </xdr:nvSpPr>
      <xdr:spPr>
        <a:xfrm>
          <a:off x="13462000" y="38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511</xdr:rowOff>
    </xdr:from>
    <xdr:ext cx="762000" cy="259045"/>
    <xdr:sp macro="" textlink="">
      <xdr:nvSpPr>
        <xdr:cNvPr id="466" name="テキスト ボックス 465"/>
        <xdr:cNvSpPr txBox="1"/>
      </xdr:nvSpPr>
      <xdr:spPr>
        <a:xfrm>
          <a:off x="13131800" y="394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3,212
3,204
124.52
4,239,371
4,038,481
176,006
2,054,850
3,861,704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類似団体平均とほぼ同じであるが、構成でみると職員の年齢構成が高いことによる給料および時間外勤務手当が高くなっている。</a:t>
          </a:r>
          <a:endParaRPr lang="ja-JP" altLang="ja-JP" sz="1300">
            <a:effectLst/>
          </a:endParaRPr>
        </a:p>
        <a:p>
          <a:pPr rtl="0"/>
          <a:r>
            <a:rPr lang="ja-JP" altLang="ja-JP" sz="1300" b="0" i="0" baseline="0">
              <a:solidFill>
                <a:schemeClr val="dk1"/>
              </a:solidFill>
              <a:effectLst/>
              <a:latin typeface="+mn-lt"/>
              <a:ea typeface="+mn-ea"/>
              <a:cs typeface="+mn-cs"/>
            </a:rPr>
            <a:t>　大量退職を見据えた計画的な採用で一時的に給料は上昇するが、減少していく見込みである。</a:t>
          </a:r>
          <a:endParaRPr lang="ja-JP" altLang="ja-JP" sz="1300">
            <a:effectLst/>
          </a:endParaRPr>
        </a:p>
        <a:p>
          <a:pPr rtl="0"/>
          <a:r>
            <a:rPr lang="ja-JP" altLang="ja-JP" sz="1300" b="0" i="0" baseline="0">
              <a:solidFill>
                <a:schemeClr val="dk1"/>
              </a:solidFill>
              <a:effectLst/>
              <a:latin typeface="+mn-lt"/>
              <a:ea typeface="+mn-ea"/>
              <a:cs typeface="+mn-cs"/>
            </a:rPr>
            <a:t>　時間勤務外手当は、さらなる事務事業の効率化を図り削減を図っていく。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36</xdr:row>
      <xdr:rowOff>119380</xdr:rowOff>
    </xdr:to>
    <xdr:cxnSp macro="">
      <xdr:nvCxnSpPr>
        <xdr:cNvPr id="64" name="直線コネクタ 63"/>
        <xdr:cNvCxnSpPr/>
      </xdr:nvCxnSpPr>
      <xdr:spPr>
        <a:xfrm>
          <a:off x="3987800" y="61277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35</xdr:row>
      <xdr:rowOff>153670</xdr:rowOff>
    </xdr:to>
    <xdr:cxnSp macro="">
      <xdr:nvCxnSpPr>
        <xdr:cNvPr id="67" name="直線コネクタ 66"/>
        <xdr:cNvCxnSpPr/>
      </xdr:nvCxnSpPr>
      <xdr:spPr>
        <a:xfrm flipV="1">
          <a:off x="3098800" y="6127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35</xdr:row>
      <xdr:rowOff>165100</xdr:rowOff>
    </xdr:to>
    <xdr:cxnSp macro="">
      <xdr:nvCxnSpPr>
        <xdr:cNvPr id="70" name="直線コネクタ 69"/>
        <xdr:cNvCxnSpPr/>
      </xdr:nvCxnSpPr>
      <xdr:spPr>
        <a:xfrm flipV="1">
          <a:off x="2209800" y="6154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104140</xdr:rowOff>
    </xdr:from>
    <xdr:to>
      <xdr:col>3</xdr:col>
      <xdr:colOff>142875</xdr:colOff>
      <xdr:row>35</xdr:row>
      <xdr:rowOff>165100</xdr:rowOff>
    </xdr:to>
    <xdr:cxnSp macro="">
      <xdr:nvCxnSpPr>
        <xdr:cNvPr id="73" name="直線コネクタ 72"/>
        <xdr:cNvCxnSpPr/>
      </xdr:nvCxnSpPr>
      <xdr:spPr>
        <a:xfrm>
          <a:off x="1320800" y="61048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3" name="円/楕円 82"/>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4"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5" name="円/楕円 84"/>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6" name="テキスト ボックス 85"/>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7" name="円/楕円 86"/>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88" name="テキスト ボックス 87"/>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114300</xdr:rowOff>
    </xdr:from>
    <xdr:to>
      <xdr:col>3</xdr:col>
      <xdr:colOff>193675</xdr:colOff>
      <xdr:row>36</xdr:row>
      <xdr:rowOff>44450</xdr:rowOff>
    </xdr:to>
    <xdr:sp macro="" textlink="">
      <xdr:nvSpPr>
        <xdr:cNvPr id="89" name="円/楕円 88"/>
        <xdr:cNvSpPr/>
      </xdr:nvSpPr>
      <xdr:spPr>
        <a:xfrm>
          <a:off x="2159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90" name="テキスト ボックス 89"/>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91" name="円/楕円 90"/>
        <xdr:cNvSpPr/>
      </xdr:nvSpPr>
      <xdr:spPr>
        <a:xfrm>
          <a:off x="1270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92" name="テキスト ボックス 91"/>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と比較すると低いが、庁舎が分散しているため事務機器リース料、施設保守委託料が膨らんでいることが原因として増加傾向にある。今後は庁舎統合も視野に入れた事務事業の見直しにより経費の節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138430</xdr:rowOff>
    </xdr:to>
    <xdr:cxnSp macro="">
      <xdr:nvCxnSpPr>
        <xdr:cNvPr id="125" name="直線コネクタ 124"/>
        <xdr:cNvCxnSpPr/>
      </xdr:nvCxnSpPr>
      <xdr:spPr>
        <a:xfrm>
          <a:off x="15671800" y="2588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16510</xdr:rowOff>
    </xdr:to>
    <xdr:cxnSp macro="">
      <xdr:nvCxnSpPr>
        <xdr:cNvPr id="128" name="直線コネクタ 127"/>
        <xdr:cNvCxnSpPr/>
      </xdr:nvCxnSpPr>
      <xdr:spPr>
        <a:xfrm>
          <a:off x="14782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8890</xdr:rowOff>
    </xdr:to>
    <xdr:cxnSp macro="">
      <xdr:nvCxnSpPr>
        <xdr:cNvPr id="131" name="直線コネクタ 130"/>
        <xdr:cNvCxnSpPr/>
      </xdr:nvCxnSpPr>
      <xdr:spPr>
        <a:xfrm>
          <a:off x="13893800" y="254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142240</xdr:rowOff>
    </xdr:to>
    <xdr:cxnSp macro="">
      <xdr:nvCxnSpPr>
        <xdr:cNvPr id="134" name="直線コネクタ 133"/>
        <xdr:cNvCxnSpPr/>
      </xdr:nvCxnSpPr>
      <xdr:spPr>
        <a:xfrm>
          <a:off x="13004800" y="245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2" name="円/楕円 151"/>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3" name="テキスト ボックス 152"/>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類似団体平均を上回っている。要因は、高齢化による社会保障費の増加であり、経済状況の改善が見られないための生活保護費の増加である。</a:t>
          </a:r>
          <a:endParaRPr lang="ja-JP" altLang="ja-JP" sz="1300">
            <a:effectLst/>
          </a:endParaRPr>
        </a:p>
        <a:p>
          <a:pPr rtl="0"/>
          <a:r>
            <a:rPr lang="ja-JP" altLang="ja-JP" sz="1300" b="0" i="0" baseline="0">
              <a:solidFill>
                <a:schemeClr val="dk1"/>
              </a:solidFill>
              <a:effectLst/>
              <a:latin typeface="+mn-lt"/>
              <a:ea typeface="+mn-ea"/>
              <a:cs typeface="+mn-cs"/>
            </a:rPr>
            <a:t>　今後の高齢化による扶助の増加を抑えるためには、若い世代からの健康予防対策が必要であり、啓発を推進していく。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110672</xdr:rowOff>
    </xdr:to>
    <xdr:cxnSp macro="">
      <xdr:nvCxnSpPr>
        <xdr:cNvPr id="187" name="直線コネクタ 186"/>
        <xdr:cNvCxnSpPr/>
      </xdr:nvCxnSpPr>
      <xdr:spPr>
        <a:xfrm>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45357</xdr:rowOff>
    </xdr:to>
    <xdr:cxnSp macro="">
      <xdr:nvCxnSpPr>
        <xdr:cNvPr id="190" name="直線コネクタ 189"/>
        <xdr:cNvCxnSpPr/>
      </xdr:nvCxnSpPr>
      <xdr:spPr>
        <a:xfrm>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193" name="直線コネクタ 192"/>
        <xdr:cNvCxnSpPr/>
      </xdr:nvCxnSpPr>
      <xdr:spPr>
        <a:xfrm flipV="1">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135165</xdr:rowOff>
    </xdr:to>
    <xdr:cxnSp macro="">
      <xdr:nvCxnSpPr>
        <xdr:cNvPr id="196" name="直線コネクタ 195"/>
        <xdr:cNvCxnSpPr/>
      </xdr:nvCxnSpPr>
      <xdr:spPr>
        <a:xfrm>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6" name="円/楕円 205"/>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7"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8" name="円/楕円 207"/>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09" name="テキスト ボックス 208"/>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2" name="円/楕円 211"/>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3" name="テキスト ボックス 21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類似団体平均を下回っている。</a:t>
          </a:r>
          <a:endParaRPr lang="ja-JP" altLang="ja-JP" sz="1300">
            <a:effectLst/>
          </a:endParaRPr>
        </a:p>
        <a:p>
          <a:pPr rtl="0"/>
          <a:r>
            <a:rPr lang="ja-JP" altLang="ja-JP" sz="1300" b="0" i="0" baseline="0">
              <a:solidFill>
                <a:schemeClr val="dk1"/>
              </a:solidFill>
              <a:effectLst/>
              <a:latin typeface="+mn-lt"/>
              <a:ea typeface="+mn-ea"/>
              <a:cs typeface="+mn-cs"/>
            </a:rPr>
            <a:t>　今後、上下水道施設の維持管理経費、および介護保険、後期高齢者医療の義務負担の増加が見込まれる。</a:t>
          </a:r>
          <a:endParaRPr lang="ja-JP" altLang="ja-JP" sz="1300">
            <a:effectLst/>
          </a:endParaRPr>
        </a:p>
        <a:p>
          <a:pPr rtl="0"/>
          <a:r>
            <a:rPr lang="ja-JP" altLang="ja-JP" sz="1300" b="0" i="0" baseline="0">
              <a:solidFill>
                <a:schemeClr val="dk1"/>
              </a:solidFill>
              <a:effectLst/>
              <a:latin typeface="+mn-lt"/>
              <a:ea typeface="+mn-ea"/>
              <a:cs typeface="+mn-cs"/>
            </a:rPr>
            <a:t>　対策として料金体系の適正化、経費の節減を図り、普通会計への負担額を減らしていくよう努める。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85852</xdr:rowOff>
    </xdr:to>
    <xdr:cxnSp macro="">
      <xdr:nvCxnSpPr>
        <xdr:cNvPr id="245" name="直線コネクタ 244"/>
        <xdr:cNvCxnSpPr/>
      </xdr:nvCxnSpPr>
      <xdr:spPr>
        <a:xfrm>
          <a:off x="15671800" y="9641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40132</xdr:rowOff>
    </xdr:to>
    <xdr:cxnSp macro="">
      <xdr:nvCxnSpPr>
        <xdr:cNvPr id="248" name="直線コネクタ 247"/>
        <xdr:cNvCxnSpPr/>
      </xdr:nvCxnSpPr>
      <xdr:spPr>
        <a:xfrm>
          <a:off x="14782800" y="9581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55</xdr:row>
      <xdr:rowOff>152146</xdr:rowOff>
    </xdr:to>
    <xdr:cxnSp macro="">
      <xdr:nvCxnSpPr>
        <xdr:cNvPr id="251" name="直線コネクタ 250"/>
        <xdr:cNvCxnSpPr/>
      </xdr:nvCxnSpPr>
      <xdr:spPr>
        <a:xfrm>
          <a:off x="13893800" y="9581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85852</xdr:rowOff>
    </xdr:to>
    <xdr:cxnSp macro="">
      <xdr:nvCxnSpPr>
        <xdr:cNvPr id="254" name="直線コネクタ 253"/>
        <xdr:cNvCxnSpPr/>
      </xdr:nvCxnSpPr>
      <xdr:spPr>
        <a:xfrm flipV="1">
          <a:off x="13004800" y="95818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35052</xdr:rowOff>
    </xdr:from>
    <xdr:to>
      <xdr:col>24</xdr:col>
      <xdr:colOff>82550</xdr:colOff>
      <xdr:row>56</xdr:row>
      <xdr:rowOff>136652</xdr:rowOff>
    </xdr:to>
    <xdr:sp macro="" textlink="">
      <xdr:nvSpPr>
        <xdr:cNvPr id="264" name="円/楕円 263"/>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7129</xdr:rowOff>
    </xdr:from>
    <xdr:ext cx="762000" cy="259045"/>
    <xdr:sp macro="" textlink="">
      <xdr:nvSpPr>
        <xdr:cNvPr id="265" name="その他該当値テキスト"/>
        <xdr:cNvSpPr txBox="1"/>
      </xdr:nvSpPr>
      <xdr:spPr>
        <a:xfrm>
          <a:off x="16598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6" name="円/楕円 265"/>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7" name="テキスト ボックス 266"/>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8" name="円/楕円 267"/>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9" name="テキスト ボックス 268"/>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2" name="円/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類似団体とほぼ同じであるが、その中でも一部事務組合に対する負担金が多額となっている。一部事務組合においても財政の健全化に努めている。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104140</xdr:rowOff>
    </xdr:to>
    <xdr:cxnSp macro="">
      <xdr:nvCxnSpPr>
        <xdr:cNvPr id="303" name="直線コネクタ 302"/>
        <xdr:cNvCxnSpPr/>
      </xdr:nvCxnSpPr>
      <xdr:spPr>
        <a:xfrm>
          <a:off x="15671800" y="6244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131572</xdr:rowOff>
    </xdr:to>
    <xdr:cxnSp macro="">
      <xdr:nvCxnSpPr>
        <xdr:cNvPr id="306" name="直線コネクタ 305"/>
        <xdr:cNvCxnSpPr/>
      </xdr:nvCxnSpPr>
      <xdr:spPr>
        <a:xfrm flipV="1">
          <a:off x="14782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159004</xdr:rowOff>
    </xdr:to>
    <xdr:cxnSp macro="">
      <xdr:nvCxnSpPr>
        <xdr:cNvPr id="309" name="直線コネクタ 308"/>
        <xdr:cNvCxnSpPr/>
      </xdr:nvCxnSpPr>
      <xdr:spPr>
        <a:xfrm flipV="1">
          <a:off x="13893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159004</xdr:rowOff>
    </xdr:to>
    <xdr:cxnSp macro="">
      <xdr:nvCxnSpPr>
        <xdr:cNvPr id="312" name="直線コネクタ 311"/>
        <xdr:cNvCxnSpPr/>
      </xdr:nvCxnSpPr>
      <xdr:spPr>
        <a:xfrm>
          <a:off x="13004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2" name="円/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4" name="円/楕円 323"/>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5" name="テキスト ボックス 32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28" name="円/楕円 327"/>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9" name="テキスト ボックス 328"/>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0" name="円/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1" name="テキスト ボックス 33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単年度で多額の借入を行った案件の償還は完済してきているが、なお高い状態である。また、公営企業、一部事務組合の公債費類似経費をあわせると負担は重いものになっている。</a:t>
          </a:r>
          <a:endParaRPr lang="ja-JP" altLang="ja-JP" sz="1300">
            <a:effectLst/>
          </a:endParaRPr>
        </a:p>
        <a:p>
          <a:pPr rtl="0"/>
          <a:r>
            <a:rPr lang="ja-JP" altLang="ja-JP" sz="1300" b="0" i="0" baseline="0">
              <a:solidFill>
                <a:schemeClr val="dk1"/>
              </a:solidFill>
              <a:effectLst/>
              <a:latin typeface="+mn-lt"/>
              <a:ea typeface="+mn-ea"/>
              <a:cs typeface="+mn-cs"/>
            </a:rPr>
            <a:t>　今後も、財政状況と適切に見極めるとともに、新規地方債発行を抑制することとしている。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134620</xdr:rowOff>
    </xdr:from>
    <xdr:to>
      <xdr:col>7</xdr:col>
      <xdr:colOff>15875</xdr:colOff>
      <xdr:row>78</xdr:row>
      <xdr:rowOff>62230</xdr:rowOff>
    </xdr:to>
    <xdr:cxnSp macro="">
      <xdr:nvCxnSpPr>
        <xdr:cNvPr id="363" name="直線コネクタ 362"/>
        <xdr:cNvCxnSpPr/>
      </xdr:nvCxnSpPr>
      <xdr:spPr>
        <a:xfrm flipV="1">
          <a:off x="3987800" y="133362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62230</xdr:rowOff>
    </xdr:from>
    <xdr:to>
      <xdr:col>5</xdr:col>
      <xdr:colOff>549275</xdr:colOff>
      <xdr:row>78</xdr:row>
      <xdr:rowOff>138430</xdr:rowOff>
    </xdr:to>
    <xdr:cxnSp macro="">
      <xdr:nvCxnSpPr>
        <xdr:cNvPr id="366" name="直線コネクタ 365"/>
        <xdr:cNvCxnSpPr/>
      </xdr:nvCxnSpPr>
      <xdr:spPr>
        <a:xfrm flipV="1">
          <a:off x="3098800" y="13435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138430</xdr:rowOff>
    </xdr:from>
    <xdr:to>
      <xdr:col>4</xdr:col>
      <xdr:colOff>346075</xdr:colOff>
      <xdr:row>79</xdr:row>
      <xdr:rowOff>119380</xdr:rowOff>
    </xdr:to>
    <xdr:cxnSp macro="">
      <xdr:nvCxnSpPr>
        <xdr:cNvPr id="369" name="直線コネクタ 368"/>
        <xdr:cNvCxnSpPr/>
      </xdr:nvCxnSpPr>
      <xdr:spPr>
        <a:xfrm flipV="1">
          <a:off x="2209800" y="135115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111761</xdr:rowOff>
    </xdr:from>
    <xdr:to>
      <xdr:col>3</xdr:col>
      <xdr:colOff>142875</xdr:colOff>
      <xdr:row>79</xdr:row>
      <xdr:rowOff>119380</xdr:rowOff>
    </xdr:to>
    <xdr:cxnSp macro="">
      <xdr:nvCxnSpPr>
        <xdr:cNvPr id="372" name="直線コネクタ 371"/>
        <xdr:cNvCxnSpPr/>
      </xdr:nvCxnSpPr>
      <xdr:spPr>
        <a:xfrm>
          <a:off x="1320800" y="13656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83820</xdr:rowOff>
    </xdr:from>
    <xdr:to>
      <xdr:col>7</xdr:col>
      <xdr:colOff>66675</xdr:colOff>
      <xdr:row>78</xdr:row>
      <xdr:rowOff>13970</xdr:rowOff>
    </xdr:to>
    <xdr:sp macro="" textlink="">
      <xdr:nvSpPr>
        <xdr:cNvPr id="382" name="円/楕円 381"/>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55897</xdr:rowOff>
    </xdr:from>
    <xdr:ext cx="762000" cy="259045"/>
    <xdr:sp macro="" textlink="">
      <xdr:nvSpPr>
        <xdr:cNvPr id="383" name="公債費該当値テキスト"/>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xdr:rowOff>
    </xdr:from>
    <xdr:to>
      <xdr:col>5</xdr:col>
      <xdr:colOff>600075</xdr:colOff>
      <xdr:row>78</xdr:row>
      <xdr:rowOff>113030</xdr:rowOff>
    </xdr:to>
    <xdr:sp macro="" textlink="">
      <xdr:nvSpPr>
        <xdr:cNvPr id="384" name="円/楕円 383"/>
        <xdr:cNvSpPr/>
      </xdr:nvSpPr>
      <xdr:spPr>
        <a:xfrm>
          <a:off x="3937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97807</xdr:rowOff>
    </xdr:from>
    <xdr:ext cx="736600" cy="259045"/>
    <xdr:sp macro="" textlink="">
      <xdr:nvSpPr>
        <xdr:cNvPr id="385" name="テキスト ボックス 384"/>
        <xdr:cNvSpPr txBox="1"/>
      </xdr:nvSpPr>
      <xdr:spPr>
        <a:xfrm>
          <a:off x="3606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87630</xdr:rowOff>
    </xdr:from>
    <xdr:to>
      <xdr:col>4</xdr:col>
      <xdr:colOff>396875</xdr:colOff>
      <xdr:row>79</xdr:row>
      <xdr:rowOff>17780</xdr:rowOff>
    </xdr:to>
    <xdr:sp macro="" textlink="">
      <xdr:nvSpPr>
        <xdr:cNvPr id="386" name="円/楕円 385"/>
        <xdr:cNvSpPr/>
      </xdr:nvSpPr>
      <xdr:spPr>
        <a:xfrm>
          <a:off x="3048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2557</xdr:rowOff>
    </xdr:from>
    <xdr:ext cx="762000" cy="259045"/>
    <xdr:sp macro="" textlink="">
      <xdr:nvSpPr>
        <xdr:cNvPr id="387" name="テキスト ボックス 386"/>
        <xdr:cNvSpPr txBox="1"/>
      </xdr:nvSpPr>
      <xdr:spPr>
        <a:xfrm>
          <a:off x="2717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68580</xdr:rowOff>
    </xdr:from>
    <xdr:to>
      <xdr:col>3</xdr:col>
      <xdr:colOff>193675</xdr:colOff>
      <xdr:row>79</xdr:row>
      <xdr:rowOff>170180</xdr:rowOff>
    </xdr:to>
    <xdr:sp macro="" textlink="">
      <xdr:nvSpPr>
        <xdr:cNvPr id="388" name="円/楕円 387"/>
        <xdr:cNvSpPr/>
      </xdr:nvSpPr>
      <xdr:spPr>
        <a:xfrm>
          <a:off x="2159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154957</xdr:rowOff>
    </xdr:from>
    <xdr:ext cx="762000" cy="259045"/>
    <xdr:sp macro="" textlink="">
      <xdr:nvSpPr>
        <xdr:cNvPr id="389" name="テキスト ボックス 388"/>
        <xdr:cNvSpPr txBox="1"/>
      </xdr:nvSpPr>
      <xdr:spPr>
        <a:xfrm>
          <a:off x="1828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60961</xdr:rowOff>
    </xdr:from>
    <xdr:to>
      <xdr:col>1</xdr:col>
      <xdr:colOff>676275</xdr:colOff>
      <xdr:row>79</xdr:row>
      <xdr:rowOff>162561</xdr:rowOff>
    </xdr:to>
    <xdr:sp macro="" textlink="">
      <xdr:nvSpPr>
        <xdr:cNvPr id="390" name="円/楕円 389"/>
        <xdr:cNvSpPr/>
      </xdr:nvSpPr>
      <xdr:spPr>
        <a:xfrm>
          <a:off x="1270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147338</xdr:rowOff>
    </xdr:from>
    <xdr:ext cx="762000" cy="259045"/>
    <xdr:sp macro="" textlink="">
      <xdr:nvSpPr>
        <xdr:cNvPr id="391" name="テキスト ボックス 390"/>
        <xdr:cNvSpPr txBox="1"/>
      </xdr:nvSpPr>
      <xdr:spPr>
        <a:xfrm>
          <a:off x="939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増加の要因として、普通交付税・固定資産税の減少、職員年齢構成による人件費・施設維持経費・物件費の増加がある。今後も、事務事業の見直しなど経費の削減を図り財政の健全化に努める。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102507</xdr:rowOff>
    </xdr:to>
    <xdr:cxnSp macro="">
      <xdr:nvCxnSpPr>
        <xdr:cNvPr id="426" name="直線コネクタ 425"/>
        <xdr:cNvCxnSpPr/>
      </xdr:nvCxnSpPr>
      <xdr:spPr>
        <a:xfrm>
          <a:off x="15671800" y="130429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6169</xdr:rowOff>
    </xdr:from>
    <xdr:to>
      <xdr:col>22</xdr:col>
      <xdr:colOff>565150</xdr:colOff>
      <xdr:row>76</xdr:row>
      <xdr:rowOff>12700</xdr:rowOff>
    </xdr:to>
    <xdr:cxnSp macro="">
      <xdr:nvCxnSpPr>
        <xdr:cNvPr id="429" name="直線コネクタ 428"/>
        <xdr:cNvCxnSpPr/>
      </xdr:nvCxnSpPr>
      <xdr:spPr>
        <a:xfrm>
          <a:off x="14782800" y="13036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6169</xdr:rowOff>
    </xdr:from>
    <xdr:to>
      <xdr:col>21</xdr:col>
      <xdr:colOff>361950</xdr:colOff>
      <xdr:row>76</xdr:row>
      <xdr:rowOff>29029</xdr:rowOff>
    </xdr:to>
    <xdr:cxnSp macro="">
      <xdr:nvCxnSpPr>
        <xdr:cNvPr id="432" name="直線コネクタ 431"/>
        <xdr:cNvCxnSpPr/>
      </xdr:nvCxnSpPr>
      <xdr:spPr>
        <a:xfrm flipV="1">
          <a:off x="13893800" y="130363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167821</xdr:rowOff>
    </xdr:from>
    <xdr:to>
      <xdr:col>20</xdr:col>
      <xdr:colOff>158750</xdr:colOff>
      <xdr:row>76</xdr:row>
      <xdr:rowOff>29029</xdr:rowOff>
    </xdr:to>
    <xdr:cxnSp macro="">
      <xdr:nvCxnSpPr>
        <xdr:cNvPr id="435" name="直線コネクタ 434"/>
        <xdr:cNvCxnSpPr/>
      </xdr:nvCxnSpPr>
      <xdr:spPr>
        <a:xfrm>
          <a:off x="13004800" y="13026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51707</xdr:rowOff>
    </xdr:from>
    <xdr:to>
      <xdr:col>24</xdr:col>
      <xdr:colOff>82550</xdr:colOff>
      <xdr:row>77</xdr:row>
      <xdr:rowOff>153307</xdr:rowOff>
    </xdr:to>
    <xdr:sp macro="" textlink="">
      <xdr:nvSpPr>
        <xdr:cNvPr id="445" name="円/楕円 444"/>
        <xdr:cNvSpPr/>
      </xdr:nvSpPr>
      <xdr:spPr>
        <a:xfrm>
          <a:off x="16459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23784</xdr:rowOff>
    </xdr:from>
    <xdr:ext cx="762000" cy="259045"/>
    <xdr:sp macro="" textlink="">
      <xdr:nvSpPr>
        <xdr:cNvPr id="446" name="公債費以外該当値テキスト"/>
        <xdr:cNvSpPr txBox="1"/>
      </xdr:nvSpPr>
      <xdr:spPr>
        <a:xfrm>
          <a:off x="16598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7" name="円/楕円 446"/>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8" name="テキスト ボックス 44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126819</xdr:rowOff>
    </xdr:from>
    <xdr:to>
      <xdr:col>21</xdr:col>
      <xdr:colOff>412750</xdr:colOff>
      <xdr:row>76</xdr:row>
      <xdr:rowOff>56969</xdr:rowOff>
    </xdr:to>
    <xdr:sp macro="" textlink="">
      <xdr:nvSpPr>
        <xdr:cNvPr id="449" name="円/楕円 448"/>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67146</xdr:rowOff>
    </xdr:from>
    <xdr:ext cx="762000" cy="259045"/>
    <xdr:sp macro="" textlink="">
      <xdr:nvSpPr>
        <xdr:cNvPr id="450" name="テキスト ボックス 449"/>
        <xdr:cNvSpPr txBox="1"/>
      </xdr:nvSpPr>
      <xdr:spPr>
        <a:xfrm>
          <a:off x="14401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149679</xdr:rowOff>
    </xdr:from>
    <xdr:to>
      <xdr:col>20</xdr:col>
      <xdr:colOff>209550</xdr:colOff>
      <xdr:row>76</xdr:row>
      <xdr:rowOff>79829</xdr:rowOff>
    </xdr:to>
    <xdr:sp macro="" textlink="">
      <xdr:nvSpPr>
        <xdr:cNvPr id="451" name="円/楕円 450"/>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90005</xdr:rowOff>
    </xdr:from>
    <xdr:ext cx="762000" cy="259045"/>
    <xdr:sp macro="" textlink="">
      <xdr:nvSpPr>
        <xdr:cNvPr id="452" name="テキスト ボックス 451"/>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117022</xdr:rowOff>
    </xdr:from>
    <xdr:to>
      <xdr:col>19</xdr:col>
      <xdr:colOff>6350</xdr:colOff>
      <xdr:row>76</xdr:row>
      <xdr:rowOff>47172</xdr:rowOff>
    </xdr:to>
    <xdr:sp macro="" textlink="">
      <xdr:nvSpPr>
        <xdr:cNvPr id="453" name="円/楕円 452"/>
        <xdr:cNvSpPr/>
      </xdr:nvSpPr>
      <xdr:spPr>
        <a:xfrm>
          <a:off x="12954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31948</xdr:rowOff>
    </xdr:from>
    <xdr:ext cx="762000" cy="259045"/>
    <xdr:sp macro="" textlink="">
      <xdr:nvSpPr>
        <xdr:cNvPr id="454" name="テキスト ボックス 453"/>
        <xdr:cNvSpPr txBox="1"/>
      </xdr:nvSpPr>
      <xdr:spPr>
        <a:xfrm>
          <a:off x="12623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鳥取県江府町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10534</xdr:rowOff>
    </xdr:from>
    <xdr:to>
      <xdr:col>4</xdr:col>
      <xdr:colOff>1117600</xdr:colOff>
      <xdr:row>17</xdr:row>
      <xdr:rowOff>28005</xdr:rowOff>
    </xdr:to>
    <xdr:cxnSp macro="">
      <xdr:nvCxnSpPr>
        <xdr:cNvPr id="47" name="直線コネクタ 46"/>
        <xdr:cNvCxnSpPr/>
      </xdr:nvCxnSpPr>
      <xdr:spPr bwMode="auto">
        <a:xfrm flipV="1">
          <a:off x="5003800" y="2972809"/>
          <a:ext cx="6477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28005</xdr:rowOff>
    </xdr:from>
    <xdr:to>
      <xdr:col>4</xdr:col>
      <xdr:colOff>469900</xdr:colOff>
      <xdr:row>17</xdr:row>
      <xdr:rowOff>40981</xdr:rowOff>
    </xdr:to>
    <xdr:cxnSp macro="">
      <xdr:nvCxnSpPr>
        <xdr:cNvPr id="50" name="直線コネクタ 49"/>
        <xdr:cNvCxnSpPr/>
      </xdr:nvCxnSpPr>
      <xdr:spPr bwMode="auto">
        <a:xfrm flipV="1">
          <a:off x="4305300" y="2990280"/>
          <a:ext cx="698500" cy="1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40981</xdr:rowOff>
    </xdr:from>
    <xdr:to>
      <xdr:col>3</xdr:col>
      <xdr:colOff>904875</xdr:colOff>
      <xdr:row>17</xdr:row>
      <xdr:rowOff>60181</xdr:rowOff>
    </xdr:to>
    <xdr:cxnSp macro="">
      <xdr:nvCxnSpPr>
        <xdr:cNvPr id="53" name="直線コネクタ 52"/>
        <xdr:cNvCxnSpPr/>
      </xdr:nvCxnSpPr>
      <xdr:spPr bwMode="auto">
        <a:xfrm flipV="1">
          <a:off x="3606800" y="3003256"/>
          <a:ext cx="698500" cy="19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60181</xdr:rowOff>
    </xdr:from>
    <xdr:to>
      <xdr:col>3</xdr:col>
      <xdr:colOff>206375</xdr:colOff>
      <xdr:row>17</xdr:row>
      <xdr:rowOff>73591</xdr:rowOff>
    </xdr:to>
    <xdr:cxnSp macro="">
      <xdr:nvCxnSpPr>
        <xdr:cNvPr id="56" name="直線コネクタ 55"/>
        <xdr:cNvCxnSpPr/>
      </xdr:nvCxnSpPr>
      <xdr:spPr bwMode="auto">
        <a:xfrm flipV="1">
          <a:off x="2908300" y="3022456"/>
          <a:ext cx="698500" cy="13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131184</xdr:rowOff>
    </xdr:from>
    <xdr:to>
      <xdr:col>5</xdr:col>
      <xdr:colOff>34925</xdr:colOff>
      <xdr:row>17</xdr:row>
      <xdr:rowOff>61334</xdr:rowOff>
    </xdr:to>
    <xdr:sp macro="" textlink="">
      <xdr:nvSpPr>
        <xdr:cNvPr id="66" name="円/楕円 65"/>
        <xdr:cNvSpPr/>
      </xdr:nvSpPr>
      <xdr:spPr bwMode="auto">
        <a:xfrm>
          <a:off x="5600700" y="292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103261</xdr:rowOff>
    </xdr:from>
    <xdr:ext cx="762000" cy="259045"/>
    <xdr:sp macro="" textlink="">
      <xdr:nvSpPr>
        <xdr:cNvPr id="67" name="人口1人当たり決算額の推移該当値テキスト130"/>
        <xdr:cNvSpPr txBox="1"/>
      </xdr:nvSpPr>
      <xdr:spPr>
        <a:xfrm>
          <a:off x="5740400" y="28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221,781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148655</xdr:rowOff>
    </xdr:from>
    <xdr:to>
      <xdr:col>4</xdr:col>
      <xdr:colOff>520700</xdr:colOff>
      <xdr:row>17</xdr:row>
      <xdr:rowOff>78805</xdr:rowOff>
    </xdr:to>
    <xdr:sp macro="" textlink="">
      <xdr:nvSpPr>
        <xdr:cNvPr id="68" name="円/楕円 67"/>
        <xdr:cNvSpPr/>
      </xdr:nvSpPr>
      <xdr:spPr bwMode="auto">
        <a:xfrm>
          <a:off x="4953000" y="293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63582</xdr:rowOff>
    </xdr:from>
    <xdr:ext cx="736600" cy="259045"/>
    <xdr:sp macro="" textlink="">
      <xdr:nvSpPr>
        <xdr:cNvPr id="69" name="テキスト ボックス 68"/>
        <xdr:cNvSpPr txBox="1"/>
      </xdr:nvSpPr>
      <xdr:spPr>
        <a:xfrm>
          <a:off x="4622800" y="302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161631</xdr:rowOff>
    </xdr:from>
    <xdr:to>
      <xdr:col>3</xdr:col>
      <xdr:colOff>955675</xdr:colOff>
      <xdr:row>17</xdr:row>
      <xdr:rowOff>91781</xdr:rowOff>
    </xdr:to>
    <xdr:sp macro="" textlink="">
      <xdr:nvSpPr>
        <xdr:cNvPr id="70" name="円/楕円 69"/>
        <xdr:cNvSpPr/>
      </xdr:nvSpPr>
      <xdr:spPr bwMode="auto">
        <a:xfrm>
          <a:off x="4254500" y="2952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76558</xdr:rowOff>
    </xdr:from>
    <xdr:ext cx="762000" cy="259045"/>
    <xdr:sp macro="" textlink="">
      <xdr:nvSpPr>
        <xdr:cNvPr id="71" name="テキスト ボックス 70"/>
        <xdr:cNvSpPr txBox="1"/>
      </xdr:nvSpPr>
      <xdr:spPr>
        <a:xfrm>
          <a:off x="3924300" y="303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9381</xdr:rowOff>
    </xdr:from>
    <xdr:to>
      <xdr:col>3</xdr:col>
      <xdr:colOff>257175</xdr:colOff>
      <xdr:row>17</xdr:row>
      <xdr:rowOff>110981</xdr:rowOff>
    </xdr:to>
    <xdr:sp macro="" textlink="">
      <xdr:nvSpPr>
        <xdr:cNvPr id="72" name="円/楕円 71"/>
        <xdr:cNvSpPr/>
      </xdr:nvSpPr>
      <xdr:spPr bwMode="auto">
        <a:xfrm>
          <a:off x="3556000" y="2971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95758</xdr:rowOff>
    </xdr:from>
    <xdr:ext cx="762000" cy="259045"/>
    <xdr:sp macro="" textlink="">
      <xdr:nvSpPr>
        <xdr:cNvPr id="73" name="テキスト ボックス 72"/>
        <xdr:cNvSpPr txBox="1"/>
      </xdr:nvSpPr>
      <xdr:spPr>
        <a:xfrm>
          <a:off x="3225800" y="30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22791</xdr:rowOff>
    </xdr:from>
    <xdr:to>
      <xdr:col>2</xdr:col>
      <xdr:colOff>692150</xdr:colOff>
      <xdr:row>17</xdr:row>
      <xdr:rowOff>124391</xdr:rowOff>
    </xdr:to>
    <xdr:sp macro="" textlink="">
      <xdr:nvSpPr>
        <xdr:cNvPr id="74" name="円/楕円 73"/>
        <xdr:cNvSpPr/>
      </xdr:nvSpPr>
      <xdr:spPr bwMode="auto">
        <a:xfrm>
          <a:off x="2857500" y="298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109168</xdr:rowOff>
    </xdr:from>
    <xdr:ext cx="762000" cy="259045"/>
    <xdr:sp macro="" textlink="">
      <xdr:nvSpPr>
        <xdr:cNvPr id="75" name="テキスト ボックス 74"/>
        <xdr:cNvSpPr txBox="1"/>
      </xdr:nvSpPr>
      <xdr:spPr>
        <a:xfrm>
          <a:off x="2527300" y="307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35850</xdr:rowOff>
    </xdr:from>
    <xdr:to>
      <xdr:col>4</xdr:col>
      <xdr:colOff>1117600</xdr:colOff>
      <xdr:row>35</xdr:row>
      <xdr:rowOff>186870</xdr:rowOff>
    </xdr:to>
    <xdr:cxnSp macro="">
      <xdr:nvCxnSpPr>
        <xdr:cNvPr id="108" name="直線コネクタ 107"/>
        <xdr:cNvCxnSpPr/>
      </xdr:nvCxnSpPr>
      <xdr:spPr bwMode="auto">
        <a:xfrm>
          <a:off x="5003800" y="6646200"/>
          <a:ext cx="647700" cy="15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171648</xdr:rowOff>
    </xdr:from>
    <xdr:ext cx="762000" cy="259045"/>
    <xdr:sp macro="" textlink="">
      <xdr:nvSpPr>
        <xdr:cNvPr id="109" name="人口1人当たり決算額の推移平均値テキスト445"/>
        <xdr:cNvSpPr txBox="1"/>
      </xdr:nvSpPr>
      <xdr:spPr>
        <a:xfrm>
          <a:off x="5740400" y="678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8365</xdr:rowOff>
    </xdr:from>
    <xdr:to>
      <xdr:col>4</xdr:col>
      <xdr:colOff>469900</xdr:colOff>
      <xdr:row>35</xdr:row>
      <xdr:rowOff>35850</xdr:rowOff>
    </xdr:to>
    <xdr:cxnSp macro="">
      <xdr:nvCxnSpPr>
        <xdr:cNvPr id="111" name="直線コネクタ 110"/>
        <xdr:cNvCxnSpPr/>
      </xdr:nvCxnSpPr>
      <xdr:spPr bwMode="auto">
        <a:xfrm>
          <a:off x="4305300" y="6618715"/>
          <a:ext cx="698500" cy="27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254909</xdr:rowOff>
    </xdr:from>
    <xdr:to>
      <xdr:col>3</xdr:col>
      <xdr:colOff>904875</xdr:colOff>
      <xdr:row>35</xdr:row>
      <xdr:rowOff>8365</xdr:rowOff>
    </xdr:to>
    <xdr:cxnSp macro="">
      <xdr:nvCxnSpPr>
        <xdr:cNvPr id="114" name="直線コネクタ 113"/>
        <xdr:cNvCxnSpPr/>
      </xdr:nvCxnSpPr>
      <xdr:spPr bwMode="auto">
        <a:xfrm>
          <a:off x="3606800" y="6522359"/>
          <a:ext cx="698500" cy="96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213899</xdr:rowOff>
    </xdr:from>
    <xdr:to>
      <xdr:col>3</xdr:col>
      <xdr:colOff>206375</xdr:colOff>
      <xdr:row>34</xdr:row>
      <xdr:rowOff>254909</xdr:rowOff>
    </xdr:to>
    <xdr:cxnSp macro="">
      <xdr:nvCxnSpPr>
        <xdr:cNvPr id="117" name="直線コネクタ 116"/>
        <xdr:cNvCxnSpPr/>
      </xdr:nvCxnSpPr>
      <xdr:spPr bwMode="auto">
        <a:xfrm>
          <a:off x="2908300" y="6481349"/>
          <a:ext cx="698500" cy="4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136070</xdr:rowOff>
    </xdr:from>
    <xdr:to>
      <xdr:col>5</xdr:col>
      <xdr:colOff>34925</xdr:colOff>
      <xdr:row>35</xdr:row>
      <xdr:rowOff>237670</xdr:rowOff>
    </xdr:to>
    <xdr:sp macro="" textlink="">
      <xdr:nvSpPr>
        <xdr:cNvPr id="127" name="円/楕円 126"/>
        <xdr:cNvSpPr/>
      </xdr:nvSpPr>
      <xdr:spPr bwMode="auto">
        <a:xfrm>
          <a:off x="5600700" y="674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324047</xdr:rowOff>
    </xdr:from>
    <xdr:ext cx="762000" cy="259045"/>
    <xdr:sp macro="" textlink="">
      <xdr:nvSpPr>
        <xdr:cNvPr id="128" name="人口1人当たり決算額の推移該当値テキスト445"/>
        <xdr:cNvSpPr txBox="1"/>
      </xdr:nvSpPr>
      <xdr:spPr>
        <a:xfrm>
          <a:off x="5740400" y="65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327950</xdr:rowOff>
    </xdr:from>
    <xdr:to>
      <xdr:col>4</xdr:col>
      <xdr:colOff>520700</xdr:colOff>
      <xdr:row>35</xdr:row>
      <xdr:rowOff>86650</xdr:rowOff>
    </xdr:to>
    <xdr:sp macro="" textlink="">
      <xdr:nvSpPr>
        <xdr:cNvPr id="129" name="円/楕円 128"/>
        <xdr:cNvSpPr/>
      </xdr:nvSpPr>
      <xdr:spPr bwMode="auto">
        <a:xfrm>
          <a:off x="4953000" y="659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96827</xdr:rowOff>
    </xdr:from>
    <xdr:ext cx="736600" cy="259045"/>
    <xdr:sp macro="" textlink="">
      <xdr:nvSpPr>
        <xdr:cNvPr id="130" name="テキスト ボックス 129"/>
        <xdr:cNvSpPr txBox="1"/>
      </xdr:nvSpPr>
      <xdr:spPr>
        <a:xfrm>
          <a:off x="4622800" y="63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300465</xdr:rowOff>
    </xdr:from>
    <xdr:to>
      <xdr:col>3</xdr:col>
      <xdr:colOff>955675</xdr:colOff>
      <xdr:row>35</xdr:row>
      <xdr:rowOff>59165</xdr:rowOff>
    </xdr:to>
    <xdr:sp macro="" textlink="">
      <xdr:nvSpPr>
        <xdr:cNvPr id="131" name="円/楕円 130"/>
        <xdr:cNvSpPr/>
      </xdr:nvSpPr>
      <xdr:spPr bwMode="auto">
        <a:xfrm>
          <a:off x="4254500" y="656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69341</xdr:rowOff>
    </xdr:from>
    <xdr:ext cx="762000" cy="259045"/>
    <xdr:sp macro="" textlink="">
      <xdr:nvSpPr>
        <xdr:cNvPr id="132" name="テキスト ボックス 131"/>
        <xdr:cNvSpPr txBox="1"/>
      </xdr:nvSpPr>
      <xdr:spPr>
        <a:xfrm>
          <a:off x="3924300" y="633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204109</xdr:rowOff>
    </xdr:from>
    <xdr:to>
      <xdr:col>3</xdr:col>
      <xdr:colOff>257175</xdr:colOff>
      <xdr:row>34</xdr:row>
      <xdr:rowOff>305709</xdr:rowOff>
    </xdr:to>
    <xdr:sp macro="" textlink="">
      <xdr:nvSpPr>
        <xdr:cNvPr id="133" name="円/楕円 132"/>
        <xdr:cNvSpPr/>
      </xdr:nvSpPr>
      <xdr:spPr bwMode="auto">
        <a:xfrm>
          <a:off x="3556000" y="647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315886</xdr:rowOff>
    </xdr:from>
    <xdr:ext cx="762000" cy="259045"/>
    <xdr:sp macro="" textlink="">
      <xdr:nvSpPr>
        <xdr:cNvPr id="134" name="テキスト ボックス 133"/>
        <xdr:cNvSpPr txBox="1"/>
      </xdr:nvSpPr>
      <xdr:spPr>
        <a:xfrm>
          <a:off x="3225800" y="62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163099</xdr:rowOff>
    </xdr:from>
    <xdr:to>
      <xdr:col>2</xdr:col>
      <xdr:colOff>692150</xdr:colOff>
      <xdr:row>34</xdr:row>
      <xdr:rowOff>264699</xdr:rowOff>
    </xdr:to>
    <xdr:sp macro="" textlink="">
      <xdr:nvSpPr>
        <xdr:cNvPr id="135" name="円/楕円 134"/>
        <xdr:cNvSpPr/>
      </xdr:nvSpPr>
      <xdr:spPr bwMode="auto">
        <a:xfrm>
          <a:off x="2857500" y="643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274876</xdr:rowOff>
    </xdr:from>
    <xdr:ext cx="762000" cy="259045"/>
    <xdr:sp macro="" textlink="">
      <xdr:nvSpPr>
        <xdr:cNvPr id="136" name="テキスト ボックス 135"/>
        <xdr:cNvSpPr txBox="1"/>
      </xdr:nvSpPr>
      <xdr:spPr>
        <a:xfrm>
          <a:off x="2527300" y="619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実質収支は、経費の節減などで標準財政規模に対する比率は上昇した。</a:t>
          </a:r>
          <a:endParaRPr lang="ja-JP" altLang="ja-JP" sz="1400">
            <a:effectLst/>
          </a:endParaRPr>
        </a:p>
        <a:p>
          <a:pPr rtl="0"/>
          <a:r>
            <a:rPr lang="ja-JP" altLang="ja-JP" sz="1400" b="0" i="0" baseline="0">
              <a:solidFill>
                <a:schemeClr val="dk1"/>
              </a:solidFill>
              <a:effectLst/>
              <a:latin typeface="+mn-lt"/>
              <a:ea typeface="+mn-ea"/>
              <a:cs typeface="+mn-cs"/>
            </a:rPr>
            <a:t>　財政調整基金残高については、政策的な取り崩しにより減少した。</a:t>
          </a:r>
          <a:endParaRPr lang="ja-JP" altLang="ja-JP" sz="1400">
            <a:effectLst/>
          </a:endParaRPr>
        </a:p>
        <a:p>
          <a:pPr rtl="0"/>
          <a:r>
            <a:rPr lang="ja-JP" altLang="ja-JP" sz="1400" b="0" i="0" baseline="0">
              <a:solidFill>
                <a:schemeClr val="dk1"/>
              </a:solidFill>
              <a:effectLst/>
              <a:latin typeface="+mn-lt"/>
              <a:ea typeface="+mn-ea"/>
              <a:cs typeface="+mn-cs"/>
            </a:rPr>
            <a:t>　実質単年度収支は財政調整基金取り崩しの影響が大きくマイナスとなった。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公営企業の施設整備は概ね行き届いているが、利用人口の減少により料金収入のみでの経営が難しいため、繰入をしている。今後も施設維持に係る費用等に対しての繰入を行わざるを得ない。</a:t>
          </a:r>
          <a:endParaRPr lang="ja-JP" altLang="ja-JP" sz="1400">
            <a:effectLst/>
          </a:endParaRPr>
        </a:p>
        <a:p>
          <a:pPr rtl="0"/>
          <a:r>
            <a:rPr lang="ja-JP" altLang="ja-JP" sz="1400" b="0" i="0" baseline="0">
              <a:solidFill>
                <a:schemeClr val="dk1"/>
              </a:solidFill>
              <a:effectLst/>
              <a:latin typeface="+mn-lt"/>
              <a:ea typeface="+mn-ea"/>
              <a:cs typeface="+mn-cs"/>
            </a:rPr>
            <a:t>　公営企業等会計も適正かつコストの削減を図るよう努め、普通会計への負担軽減を図る。</a:t>
          </a:r>
          <a:endParaRPr lang="ja-JP" altLang="ja-JP" sz="1400">
            <a:effectLst/>
          </a:endParaRPr>
        </a:p>
        <a:p>
          <a:pPr rtl="0"/>
          <a:r>
            <a:rPr lang="ja-JP" altLang="ja-JP" sz="1400" b="0" i="0" baseline="0">
              <a:solidFill>
                <a:schemeClr val="dk1"/>
              </a:solidFill>
              <a:effectLst/>
              <a:latin typeface="+mn-lt"/>
              <a:ea typeface="+mn-ea"/>
              <a:cs typeface="+mn-cs"/>
            </a:rPr>
            <a:t>　また、介護老人保健施設の赤字は年度内の収入手続きが出来なかったためであり、今後事務処理の確認を徹底し再発防止を図る。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単年度で多額の借入を行った地方債の償還が終了し、今後も減少していく予定である。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しかし、一部事務組合等の施設改修など大型事業も計画されており一時上昇も見込まれる。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よって、新規発行債については、財政状況を的確に把握しながら適正に管理していかなければならない。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一部事務組合等の建設改修に伴う負担の増加が見込まれる。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将来負担のためにも基金等の確保が重要である</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4239371</v>
      </c>
      <c r="BO4" s="349"/>
      <c r="BP4" s="349"/>
      <c r="BQ4" s="349"/>
      <c r="BR4" s="349"/>
      <c r="BS4" s="349"/>
      <c r="BT4" s="349"/>
      <c r="BU4" s="350"/>
      <c r="BV4" s="348">
        <v>4915502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4038481</v>
      </c>
      <c r="BO5" s="386"/>
      <c r="BP5" s="386"/>
      <c r="BQ5" s="386"/>
      <c r="BR5" s="386"/>
      <c r="BS5" s="386"/>
      <c r="BT5" s="386"/>
      <c r="BU5" s="387"/>
      <c r="BV5" s="385">
        <v>4730225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82.3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200890</v>
      </c>
      <c r="BO6" s="386"/>
      <c r="BP6" s="386"/>
      <c r="BQ6" s="386"/>
      <c r="BR6" s="386"/>
      <c r="BS6" s="386"/>
      <c r="BT6" s="386"/>
      <c r="BU6" s="387"/>
      <c r="BV6" s="385">
        <v>185277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24884</v>
      </c>
      <c r="BO7" s="386"/>
      <c r="BP7" s="386"/>
      <c r="BQ7" s="386"/>
      <c r="BR7" s="386"/>
      <c r="BS7" s="386"/>
      <c r="BT7" s="386"/>
      <c r="BU7" s="387"/>
      <c r="BV7" s="385">
        <v>27594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2054850</v>
      </c>
      <c r="CU7" s="386"/>
      <c r="CV7" s="386"/>
      <c r="CW7" s="386"/>
      <c r="CX7" s="386"/>
      <c r="CY7" s="386"/>
      <c r="CZ7" s="386"/>
      <c r="DA7" s="387"/>
      <c r="DB7" s="385">
        <v>2114521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176006</v>
      </c>
      <c r="BO8" s="386"/>
      <c r="BP8" s="386"/>
      <c r="BQ8" s="386"/>
      <c r="BR8" s="386"/>
      <c r="BS8" s="386"/>
      <c r="BT8" s="386"/>
      <c r="BU8" s="387"/>
      <c r="BV8" s="385">
        <v>157683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3379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18323</v>
      </c>
      <c r="BO9" s="386"/>
      <c r="BP9" s="386"/>
      <c r="BQ9" s="386"/>
      <c r="BR9" s="386"/>
      <c r="BS9" s="386"/>
      <c r="BT9" s="386"/>
      <c r="BU9" s="387"/>
      <c r="BV9" s="385">
        <v>16346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3643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800</v>
      </c>
      <c r="BO10" s="386"/>
      <c r="BP10" s="386"/>
      <c r="BQ10" s="386"/>
      <c r="BR10" s="386"/>
      <c r="BS10" s="386"/>
      <c r="BT10" s="386"/>
      <c r="BU10" s="387"/>
      <c r="BV10" s="385">
        <v>51404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1716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3212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133202</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3204</v>
      </c>
      <c r="S13" s="467"/>
      <c r="T13" s="467"/>
      <c r="U13" s="467"/>
      <c r="V13" s="468"/>
      <c r="W13" s="401" t="s">
        <v>123</v>
      </c>
      <c r="X13" s="402"/>
      <c r="Y13" s="402"/>
      <c r="Z13" s="402"/>
      <c r="AA13" s="402"/>
      <c r="AB13" s="392"/>
      <c r="AC13" s="436">
        <v>518</v>
      </c>
      <c r="AD13" s="437"/>
      <c r="AE13" s="437"/>
      <c r="AF13" s="437"/>
      <c r="AG13" s="476"/>
      <c r="AH13" s="436">
        <v>533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-114079</v>
      </c>
      <c r="BO13" s="386"/>
      <c r="BP13" s="386"/>
      <c r="BQ13" s="386"/>
      <c r="BR13" s="386"/>
      <c r="BS13" s="386"/>
      <c r="BT13" s="386"/>
      <c r="BU13" s="387"/>
      <c r="BV13" s="385">
        <v>69466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12.7</v>
      </c>
      <c r="CU13" s="383"/>
      <c r="CV13" s="383"/>
      <c r="CW13" s="383"/>
      <c r="CX13" s="383"/>
      <c r="CY13" s="383"/>
      <c r="CZ13" s="383"/>
      <c r="DA13" s="384"/>
      <c r="DB13" s="382">
        <v>15.4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3294</v>
      </c>
      <c r="S14" s="467"/>
      <c r="T14" s="467"/>
      <c r="U14" s="467"/>
      <c r="V14" s="468"/>
      <c r="W14" s="375"/>
      <c r="X14" s="376"/>
      <c r="Y14" s="376"/>
      <c r="Z14" s="376"/>
      <c r="AA14" s="376"/>
      <c r="AB14" s="365"/>
      <c r="AC14" s="469">
        <v>29.7</v>
      </c>
      <c r="AD14" s="470"/>
      <c r="AE14" s="470"/>
      <c r="AF14" s="470"/>
      <c r="AG14" s="471"/>
      <c r="AH14" s="469">
        <v>27.8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80.2</v>
      </c>
      <c r="CU14" s="481"/>
      <c r="CV14" s="481"/>
      <c r="CW14" s="481"/>
      <c r="CX14" s="481"/>
      <c r="CY14" s="481"/>
      <c r="CZ14" s="481"/>
      <c r="DA14" s="482"/>
      <c r="DB14" s="480">
        <v>80.5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3287</v>
      </c>
      <c r="S15" s="467"/>
      <c r="T15" s="467"/>
      <c r="U15" s="467"/>
      <c r="V15" s="468"/>
      <c r="W15" s="401" t="s">
        <v>130</v>
      </c>
      <c r="X15" s="402"/>
      <c r="Y15" s="402"/>
      <c r="Z15" s="402"/>
      <c r="AA15" s="402"/>
      <c r="AB15" s="392"/>
      <c r="AC15" s="436">
        <v>334</v>
      </c>
      <c r="AD15" s="437"/>
      <c r="AE15" s="437"/>
      <c r="AF15" s="437"/>
      <c r="AG15" s="476"/>
      <c r="AH15" s="436">
        <v>468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610451</v>
      </c>
      <c r="BO15" s="349"/>
      <c r="BP15" s="349"/>
      <c r="BQ15" s="349"/>
      <c r="BR15" s="349"/>
      <c r="BS15" s="349"/>
      <c r="BT15" s="349"/>
      <c r="BU15" s="350"/>
      <c r="BV15" s="348">
        <v>621331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19.100000000000001</v>
      </c>
      <c r="AD16" s="470"/>
      <c r="AE16" s="470"/>
      <c r="AF16" s="470"/>
      <c r="AG16" s="471"/>
      <c r="AH16" s="469">
        <v>24.4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1749800</v>
      </c>
      <c r="BO16" s="386"/>
      <c r="BP16" s="386"/>
      <c r="BQ16" s="386"/>
      <c r="BR16" s="386"/>
      <c r="BS16" s="386"/>
      <c r="BT16" s="386"/>
      <c r="BU16" s="387"/>
      <c r="BV16" s="385">
        <v>1794136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894</v>
      </c>
      <c r="AD17" s="437"/>
      <c r="AE17" s="437"/>
      <c r="AF17" s="437"/>
      <c r="AG17" s="476"/>
      <c r="AH17" s="436">
        <v>915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795183</v>
      </c>
      <c r="BO17" s="386"/>
      <c r="BP17" s="386"/>
      <c r="BQ17" s="386"/>
      <c r="BR17" s="386"/>
      <c r="BS17" s="386"/>
      <c r="BT17" s="386"/>
      <c r="BU17" s="387"/>
      <c r="BV17" s="385">
        <v>812464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124.52</v>
      </c>
      <c r="M18" s="498"/>
      <c r="N18" s="498"/>
      <c r="O18" s="498"/>
      <c r="P18" s="498"/>
      <c r="Q18" s="498"/>
      <c r="R18" s="499"/>
      <c r="S18" s="499"/>
      <c r="T18" s="499"/>
      <c r="U18" s="499"/>
      <c r="V18" s="500"/>
      <c r="W18" s="403"/>
      <c r="X18" s="404"/>
      <c r="Y18" s="404"/>
      <c r="Z18" s="404"/>
      <c r="AA18" s="404"/>
      <c r="AB18" s="395"/>
      <c r="AC18" s="501">
        <v>51.2</v>
      </c>
      <c r="AD18" s="502"/>
      <c r="AE18" s="502"/>
      <c r="AF18" s="502"/>
      <c r="AG18" s="503"/>
      <c r="AH18" s="501">
        <v>47.7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1855414</v>
      </c>
      <c r="BO18" s="386"/>
      <c r="BP18" s="386"/>
      <c r="BQ18" s="386"/>
      <c r="BR18" s="386"/>
      <c r="BS18" s="386"/>
      <c r="BT18" s="386"/>
      <c r="BU18" s="387"/>
      <c r="BV18" s="385">
        <v>1824057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2953467</v>
      </c>
      <c r="BO19" s="386"/>
      <c r="BP19" s="386"/>
      <c r="BQ19" s="386"/>
      <c r="BR19" s="386"/>
      <c r="BS19" s="386"/>
      <c r="BT19" s="386"/>
      <c r="BU19" s="387"/>
      <c r="BV19" s="385">
        <v>3194011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1074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3861704</v>
      </c>
      <c r="BO23" s="386"/>
      <c r="BP23" s="386"/>
      <c r="BQ23" s="386"/>
      <c r="BR23" s="386"/>
      <c r="BS23" s="386"/>
      <c r="BT23" s="386"/>
      <c r="BU23" s="387"/>
      <c r="BV23" s="385">
        <v>3809400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8100</v>
      </c>
      <c r="R24" s="437"/>
      <c r="S24" s="437"/>
      <c r="T24" s="437"/>
      <c r="U24" s="437"/>
      <c r="V24" s="476"/>
      <c r="W24" s="531"/>
      <c r="X24" s="519"/>
      <c r="Y24" s="520"/>
      <c r="Z24" s="435" t="s">
        <v>153</v>
      </c>
      <c r="AA24" s="415"/>
      <c r="AB24" s="415"/>
      <c r="AC24" s="415"/>
      <c r="AD24" s="415"/>
      <c r="AE24" s="415"/>
      <c r="AF24" s="415"/>
      <c r="AG24" s="416"/>
      <c r="AH24" s="436">
        <v>62</v>
      </c>
      <c r="AI24" s="437"/>
      <c r="AJ24" s="437"/>
      <c r="AK24" s="437"/>
      <c r="AL24" s="476"/>
      <c r="AM24" s="436">
        <v>191704</v>
      </c>
      <c r="AN24" s="437"/>
      <c r="AO24" s="437"/>
      <c r="AP24" s="437"/>
      <c r="AQ24" s="437"/>
      <c r="AR24" s="476"/>
      <c r="AS24" s="436">
        <v>3092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3413689</v>
      </c>
      <c r="BO24" s="386"/>
      <c r="BP24" s="386"/>
      <c r="BQ24" s="386"/>
      <c r="BR24" s="386"/>
      <c r="BS24" s="386"/>
      <c r="BT24" s="386"/>
      <c r="BU24" s="387"/>
      <c r="BV24" s="385">
        <v>3319256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6480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300049</v>
      </c>
      <c r="BO25" s="349"/>
      <c r="BP25" s="349"/>
      <c r="BQ25" s="349"/>
      <c r="BR25" s="349"/>
      <c r="BS25" s="349"/>
      <c r="BT25" s="349"/>
      <c r="BU25" s="350"/>
      <c r="BV25" s="348">
        <v>440670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5880</v>
      </c>
      <c r="R26" s="437"/>
      <c r="S26" s="437"/>
      <c r="T26" s="437"/>
      <c r="U26" s="437"/>
      <c r="V26" s="476"/>
      <c r="W26" s="531"/>
      <c r="X26" s="519"/>
      <c r="Y26" s="520"/>
      <c r="Z26" s="435" t="s">
        <v>159</v>
      </c>
      <c r="AA26" s="555"/>
      <c r="AB26" s="555"/>
      <c r="AC26" s="555"/>
      <c r="AD26" s="555"/>
      <c r="AE26" s="555"/>
      <c r="AF26" s="555"/>
      <c r="AG26" s="556"/>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3160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93482</v>
      </c>
      <c r="BO27" s="553"/>
      <c r="BP27" s="553"/>
      <c r="BQ27" s="553"/>
      <c r="BR27" s="553"/>
      <c r="BS27" s="553"/>
      <c r="BT27" s="553"/>
      <c r="BU27" s="554"/>
      <c r="BV27" s="552">
        <v>93482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2350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798956</v>
      </c>
      <c r="BO28" s="349"/>
      <c r="BP28" s="349"/>
      <c r="BQ28" s="349"/>
      <c r="BR28" s="349"/>
      <c r="BS28" s="349"/>
      <c r="BT28" s="349"/>
      <c r="BU28" s="350"/>
      <c r="BV28" s="348">
        <v>931358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2210</v>
      </c>
      <c r="R29" s="437"/>
      <c r="S29" s="437"/>
      <c r="T29" s="437"/>
      <c r="U29" s="437"/>
      <c r="V29" s="476"/>
      <c r="W29" s="532"/>
      <c r="X29" s="533"/>
      <c r="Y29" s="534"/>
      <c r="Z29" s="435" t="s">
        <v>170</v>
      </c>
      <c r="AA29" s="415"/>
      <c r="AB29" s="415"/>
      <c r="AC29" s="415"/>
      <c r="AD29" s="415"/>
      <c r="AE29" s="415"/>
      <c r="AF29" s="415"/>
      <c r="AG29" s="416"/>
      <c r="AH29" s="436">
        <v>64</v>
      </c>
      <c r="AI29" s="437"/>
      <c r="AJ29" s="437"/>
      <c r="AK29" s="437"/>
      <c r="AL29" s="476"/>
      <c r="AM29" s="436">
        <v>198348</v>
      </c>
      <c r="AN29" s="437"/>
      <c r="AO29" s="437"/>
      <c r="AP29" s="437"/>
      <c r="AQ29" s="437"/>
      <c r="AR29" s="476"/>
      <c r="AS29" s="436">
        <v>3099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88989</v>
      </c>
      <c r="BO29" s="386"/>
      <c r="BP29" s="386"/>
      <c r="BQ29" s="386"/>
      <c r="BR29" s="386"/>
      <c r="BS29" s="386"/>
      <c r="BT29" s="386"/>
      <c r="BU29" s="387"/>
      <c r="BV29" s="385">
        <v>88767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200508</v>
      </c>
      <c r="BO30" s="553"/>
      <c r="BP30" s="553"/>
      <c r="BQ30" s="553"/>
      <c r="BR30" s="553"/>
      <c r="BS30" s="553"/>
      <c r="BT30" s="553"/>
      <c r="BU30" s="554"/>
      <c r="BV30" s="552">
        <v>452689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鳥取県町村消防災害補償組合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江府町地域振興</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鳥取県町村消防災害補償組合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鳥取県町村職員退職手当組合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介護保険事業（サービス事業勘定）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日野町江府町日南町衛生施設組合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介護老人保健施設</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鳥取県西部広域行政管理組合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8</v>
      </c>
      <c r="V39" s="566"/>
      <c r="W39" s="567" t="str">
        <f>IF('各会計、関係団体の財政状況及び健全化判断比率'!B33="","",'各会計、関係団体の財政状況及び健全化判断比率'!B33)</f>
        <v>後期高齢者医療</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鳥取県後期高齢者医療広域連合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鳥取県後期高齢者医療広域連合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日野病院組合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4449</v>
      </c>
      <c r="J41" s="83">
        <v>4078</v>
      </c>
      <c r="K41" s="83">
        <v>3815</v>
      </c>
      <c r="L41" s="83">
        <v>3809</v>
      </c>
      <c r="M41" s="84">
        <v>3862</v>
      </c>
    </row>
    <row r="42" spans="2:13" ht="27.75" customHeight="1" x14ac:dyDescent="0.15">
      <c r="B42" s="1171"/>
      <c r="C42" s="1172"/>
      <c r="D42" s="85"/>
      <c r="E42" s="1177" t="s">
        <v>26</v>
      </c>
      <c r="F42" s="1177"/>
      <c r="G42" s="1177"/>
      <c r="H42" s="1178"/>
      <c r="I42" s="86">
        <v>24</v>
      </c>
      <c r="J42" s="87">
        <v>17</v>
      </c>
      <c r="K42" s="87">
        <v>13</v>
      </c>
      <c r="L42" s="87">
        <v>8</v>
      </c>
      <c r="M42" s="88">
        <v>4</v>
      </c>
    </row>
    <row r="43" spans="2:13" ht="27.75" customHeight="1" x14ac:dyDescent="0.15">
      <c r="B43" s="1171"/>
      <c r="C43" s="1172"/>
      <c r="D43" s="85"/>
      <c r="E43" s="1177" t="s">
        <v>27</v>
      </c>
      <c r="F43" s="1177"/>
      <c r="G43" s="1177"/>
      <c r="H43" s="1178"/>
      <c r="I43" s="86">
        <v>2501</v>
      </c>
      <c r="J43" s="87">
        <v>2352</v>
      </c>
      <c r="K43" s="87">
        <v>2230</v>
      </c>
      <c r="L43" s="87">
        <v>2171</v>
      </c>
      <c r="M43" s="88">
        <v>2098</v>
      </c>
    </row>
    <row r="44" spans="2:13" ht="27.75" customHeight="1" x14ac:dyDescent="0.15">
      <c r="B44" s="1171"/>
      <c r="C44" s="1172"/>
      <c r="D44" s="85"/>
      <c r="E44" s="1177" t="s">
        <v>28</v>
      </c>
      <c r="F44" s="1177"/>
      <c r="G44" s="1177"/>
      <c r="H44" s="1178"/>
      <c r="I44" s="86">
        <v>135</v>
      </c>
      <c r="J44" s="87">
        <v>87</v>
      </c>
      <c r="K44" s="87">
        <v>62</v>
      </c>
      <c r="L44" s="87">
        <v>231</v>
      </c>
      <c r="M44" s="88">
        <v>250</v>
      </c>
    </row>
    <row r="45" spans="2:13" ht="27.75" customHeight="1" x14ac:dyDescent="0.15">
      <c r="B45" s="1171"/>
      <c r="C45" s="1172"/>
      <c r="D45" s="85"/>
      <c r="E45" s="1177" t="s">
        <v>29</v>
      </c>
      <c r="F45" s="1177"/>
      <c r="G45" s="1177"/>
      <c r="H45" s="1178"/>
      <c r="I45" s="86">
        <v>345</v>
      </c>
      <c r="J45" s="87">
        <v>304</v>
      </c>
      <c r="K45" s="87">
        <v>263</v>
      </c>
      <c r="L45" s="87">
        <v>243</v>
      </c>
      <c r="M45" s="88">
        <v>132</v>
      </c>
    </row>
    <row r="46" spans="2:13" ht="27.75" customHeight="1" x14ac:dyDescent="0.15">
      <c r="B46" s="1171"/>
      <c r="C46" s="1172"/>
      <c r="D46" s="85"/>
      <c r="E46" s="1177" t="s">
        <v>30</v>
      </c>
      <c r="F46" s="1177"/>
      <c r="G46" s="1177"/>
      <c r="H46" s="1178"/>
      <c r="I46" s="86">
        <v>14</v>
      </c>
      <c r="J46" s="87">
        <v>10</v>
      </c>
      <c r="K46" s="87">
        <v>9</v>
      </c>
      <c r="L46" s="87">
        <v>8</v>
      </c>
      <c r="M46" s="88">
        <v>7</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997</v>
      </c>
      <c r="J49" s="87">
        <v>981</v>
      </c>
      <c r="K49" s="87">
        <v>1238</v>
      </c>
      <c r="L49" s="87">
        <v>1257</v>
      </c>
      <c r="M49" s="88">
        <v>1115</v>
      </c>
    </row>
    <row r="50" spans="2:13" ht="27.75" customHeight="1" x14ac:dyDescent="0.15">
      <c r="B50" s="1171"/>
      <c r="C50" s="1172"/>
      <c r="D50" s="85"/>
      <c r="E50" s="1177" t="s">
        <v>35</v>
      </c>
      <c r="F50" s="1177"/>
      <c r="G50" s="1177"/>
      <c r="H50" s="1178"/>
      <c r="I50" s="86">
        <v>76</v>
      </c>
      <c r="J50" s="87">
        <v>61</v>
      </c>
      <c r="K50" s="87">
        <v>52</v>
      </c>
      <c r="L50" s="87">
        <v>36</v>
      </c>
      <c r="M50" s="88">
        <v>31</v>
      </c>
    </row>
    <row r="51" spans="2:13" ht="27.75" customHeight="1" x14ac:dyDescent="0.15">
      <c r="B51" s="1173"/>
      <c r="C51" s="1174"/>
      <c r="D51" s="85"/>
      <c r="E51" s="1177" t="s">
        <v>36</v>
      </c>
      <c r="F51" s="1177"/>
      <c r="G51" s="1177"/>
      <c r="H51" s="1178"/>
      <c r="I51" s="86">
        <v>4453</v>
      </c>
      <c r="J51" s="87">
        <v>4128</v>
      </c>
      <c r="K51" s="87">
        <v>3978</v>
      </c>
      <c r="L51" s="87">
        <v>3851</v>
      </c>
      <c r="M51" s="88">
        <v>3919</v>
      </c>
    </row>
    <row r="52" spans="2:13" ht="27.75" customHeight="1" thickBot="1" x14ac:dyDescent="0.2">
      <c r="B52" s="1181" t="s">
        <v>37</v>
      </c>
      <c r="C52" s="1182"/>
      <c r="D52" s="90"/>
      <c r="E52" s="1183" t="s">
        <v>38</v>
      </c>
      <c r="F52" s="1183"/>
      <c r="G52" s="1183"/>
      <c r="H52" s="1184"/>
      <c r="I52" s="91">
        <v>1941</v>
      </c>
      <c r="J52" s="92">
        <v>1677</v>
      </c>
      <c r="K52" s="92">
        <v>1125</v>
      </c>
      <c r="L52" s="92">
        <v>1327</v>
      </c>
      <c r="M52" s="93">
        <v>1288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254117</v>
      </c>
      <c r="E3" s="116"/>
      <c r="F3" s="117">
        <v>334234</v>
      </c>
      <c r="G3" s="118"/>
      <c r="H3" s="119"/>
    </row>
    <row r="4" spans="1:8" x14ac:dyDescent="0.15">
      <c r="A4" s="120"/>
      <c r="B4" s="121"/>
      <c r="C4" s="122"/>
      <c r="D4" s="123">
        <v>45794</v>
      </c>
      <c r="E4" s="124"/>
      <c r="F4" s="125">
        <v>135366</v>
      </c>
      <c r="G4" s="126"/>
      <c r="H4" s="127"/>
    </row>
    <row r="5" spans="1:8" x14ac:dyDescent="0.15">
      <c r="A5" s="108" t="s">
        <v>512</v>
      </c>
      <c r="B5" s="113"/>
      <c r="C5" s="114"/>
      <c r="D5" s="115">
        <v>101536</v>
      </c>
      <c r="E5" s="116"/>
      <c r="F5" s="117">
        <v>216155</v>
      </c>
      <c r="G5" s="118"/>
      <c r="H5" s="119"/>
    </row>
    <row r="6" spans="1:8" x14ac:dyDescent="0.15">
      <c r="A6" s="120"/>
      <c r="B6" s="121"/>
      <c r="C6" s="122"/>
      <c r="D6" s="123">
        <v>58197</v>
      </c>
      <c r="E6" s="124"/>
      <c r="F6" s="125">
        <v>108827</v>
      </c>
      <c r="G6" s="126"/>
      <c r="H6" s="127"/>
    </row>
    <row r="7" spans="1:8" x14ac:dyDescent="0.15">
      <c r="A7" s="108" t="s">
        <v>513</v>
      </c>
      <c r="B7" s="113"/>
      <c r="C7" s="114"/>
      <c r="D7" s="115">
        <v>86312</v>
      </c>
      <c r="E7" s="116"/>
      <c r="F7" s="117">
        <v>228305</v>
      </c>
      <c r="G7" s="118"/>
      <c r="H7" s="119"/>
    </row>
    <row r="8" spans="1:8" x14ac:dyDescent="0.15">
      <c r="A8" s="120"/>
      <c r="B8" s="121"/>
      <c r="C8" s="122"/>
      <c r="D8" s="123">
        <v>36482</v>
      </c>
      <c r="E8" s="124"/>
      <c r="F8" s="125">
        <v>86611</v>
      </c>
      <c r="G8" s="126"/>
      <c r="H8" s="127"/>
    </row>
    <row r="9" spans="1:8" x14ac:dyDescent="0.15">
      <c r="A9" s="108" t="s">
        <v>514</v>
      </c>
      <c r="B9" s="113"/>
      <c r="C9" s="114"/>
      <c r="D9" s="115">
        <v>463806</v>
      </c>
      <c r="E9" s="116"/>
      <c r="F9" s="117">
        <v>316331</v>
      </c>
      <c r="G9" s="118"/>
      <c r="H9" s="119"/>
    </row>
    <row r="10" spans="1:8" x14ac:dyDescent="0.15">
      <c r="A10" s="120"/>
      <c r="B10" s="121"/>
      <c r="C10" s="122"/>
      <c r="D10" s="123">
        <v>124893</v>
      </c>
      <c r="E10" s="124"/>
      <c r="F10" s="125">
        <v>106387</v>
      </c>
      <c r="G10" s="126"/>
      <c r="H10" s="127"/>
    </row>
    <row r="11" spans="1:8" x14ac:dyDescent="0.15">
      <c r="A11" s="108" t="s">
        <v>515</v>
      </c>
      <c r="B11" s="113"/>
      <c r="C11" s="114"/>
      <c r="D11" s="115">
        <v>260835</v>
      </c>
      <c r="E11" s="116"/>
      <c r="F11" s="117">
        <v>333013</v>
      </c>
      <c r="G11" s="118"/>
      <c r="H11" s="119"/>
    </row>
    <row r="12" spans="1:8" x14ac:dyDescent="0.15">
      <c r="A12" s="120"/>
      <c r="B12" s="121"/>
      <c r="C12" s="128"/>
      <c r="D12" s="123">
        <v>203114</v>
      </c>
      <c r="E12" s="124"/>
      <c r="F12" s="125">
        <v>126732</v>
      </c>
      <c r="G12" s="126"/>
      <c r="H12" s="127"/>
    </row>
    <row r="13" spans="1:8" x14ac:dyDescent="0.15">
      <c r="A13" s="108"/>
      <c r="B13" s="113"/>
      <c r="C13" s="129"/>
      <c r="D13" s="130">
        <v>233321</v>
      </c>
      <c r="E13" s="131"/>
      <c r="F13" s="132">
        <v>285608</v>
      </c>
      <c r="G13" s="133"/>
      <c r="H13" s="119"/>
    </row>
    <row r="14" spans="1:8" x14ac:dyDescent="0.15">
      <c r="A14" s="120"/>
      <c r="B14" s="121"/>
      <c r="C14" s="122"/>
      <c r="D14" s="123">
        <v>93696</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4.42</v>
      </c>
      <c r="C19" s="134">
        <f>ROUND(VALUE(SUBSTITUTE(実質収支比率等に係る経年分析!G$48,"▲","-")),2)</f>
        <v>7.65</v>
      </c>
      <c r="D19" s="134">
        <f>ROUND(VALUE(SUBSTITUTE(実質収支比率等に係る経年分析!H$48,"▲","-")),2)</f>
        <v>6.37</v>
      </c>
      <c r="E19" s="134">
        <f>ROUND(VALUE(SUBSTITUTE(実質収支比率等に係る経年分析!I$48,"▲","-")),2)</f>
        <v>7.46</v>
      </c>
      <c r="F19" s="134">
        <f>ROUND(VALUE(SUBSTITUTE(実質収支比率等に係る経年分析!J$48,"▲","-")),2)</f>
        <v>8.57</v>
      </c>
    </row>
    <row r="20" spans="1:11" x14ac:dyDescent="0.15">
      <c r="A20" s="134" t="s">
        <v>43</v>
      </c>
      <c r="B20" s="134">
        <f>ROUND(VALUE(SUBSTITUTE(実質収支比率等に係る経年分析!F$47,"▲","-")),2)</f>
        <v>27.63</v>
      </c>
      <c r="C20" s="134">
        <f>ROUND(VALUE(SUBSTITUTE(実質収支比率等に係る経年分析!G$47,"▲","-")),2)</f>
        <v>27.85</v>
      </c>
      <c r="D20" s="134">
        <f>ROUND(VALUE(SUBSTITUTE(実質収支比率等に係る経年分析!H$47,"▲","-")),2)</f>
        <v>39.67</v>
      </c>
      <c r="E20" s="134">
        <f>ROUND(VALUE(SUBSTITUTE(実質収支比率等に係る経年分析!I$47,"▲","-")),2)</f>
        <v>44.05</v>
      </c>
      <c r="F20" s="134">
        <f>ROUND(VALUE(SUBSTITUTE(実質収支比率等に係る経年分析!J$47,"▲","-")),2)</f>
        <v>38.880000000000003</v>
      </c>
    </row>
    <row r="21" spans="1:11" x14ac:dyDescent="0.15">
      <c r="A21" s="134" t="s">
        <v>44</v>
      </c>
      <c r="B21" s="134">
        <f>IF(ISNUMBER(VALUE(SUBSTITUTE(実質収支比率等に係る経年分析!F$49,"▲","-"))),ROUND(VALUE(SUBSTITUTE(実質収支比率等に係る経年分析!F$49,"▲","-")),2),NA())</f>
        <v>13.49</v>
      </c>
      <c r="C21" s="134">
        <f>IF(ISNUMBER(VALUE(SUBSTITUTE(実質収支比率等に係る経年分析!G$49,"▲","-"))),ROUND(VALUE(SUBSTITUTE(実質収支比率等に係る経年分析!G$49,"▲","-")),2),NA())</f>
        <v>2.4700000000000002</v>
      </c>
      <c r="D21" s="134">
        <f>IF(ISNUMBER(VALUE(SUBSTITUTE(実質収支比率等に係る経年分析!H$49,"▲","-"))),ROUND(VALUE(SUBSTITUTE(実質収支比率等に係る経年分析!H$49,"▲","-")),2),NA())</f>
        <v>10.029999999999999</v>
      </c>
      <c r="E21" s="134">
        <f>IF(ISNUMBER(VALUE(SUBSTITUTE(実質収支比率等に係る経年分析!I$49,"▲","-"))),ROUND(VALUE(SUBSTITUTE(実質収支比率等に係る経年分析!I$49,"▲","-")),2),NA())</f>
        <v>3.29</v>
      </c>
      <c r="F21" s="134">
        <f>IF(ISNUMBER(VALUE(SUBSTITUTE(実質収支比率等に係る経年分析!J$49,"▲","-"))),ROUND(VALUE(SUBSTITUTE(実質収支比率等に係る経年分析!J$49,"▲","-")),2),NA())</f>
        <v>-5.55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1.1399999999999999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1.65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0.97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住宅新築資金等貸付事業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介護保険事業（サービス事業勘定）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介護保険事業（保険事業勘定）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x14ac:dyDescent="0.15">
      <c r="A33" s="135" t="str">
        <f>IF(連結実質赤字比率に係る赤字・黒字の構成分析!C$37="",NA(),連結実質赤字比率に係る赤字・黒字の構成分析!C$37)</f>
        <v>国民健康保険（施設勘定）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国民健康保険（事業勘定）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2.2200000000000002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2.2799999999999998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0.56000000000000005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8.5399999999999991</v>
      </c>
    </row>
    <row r="36" spans="1:16" x14ac:dyDescent="0.15">
      <c r="A36" s="135" t="str">
        <f>IF(連結実質赤字比率に係る赤字・黒字の構成分析!C$34="",NA(),連結実質赤字比率に係る赤字・黒字の構成分析!C$34)</f>
        <v>介護老人保健施設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2.2000000000000002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645</v>
      </c>
      <c r="E42" s="136"/>
      <c r="F42" s="136"/>
      <c r="G42" s="136">
        <f>'実質公債費比率（分子）の構造'!L$52</f>
        <v>617</v>
      </c>
      <c r="H42" s="136"/>
      <c r="I42" s="136"/>
      <c r="J42" s="136">
        <f>'実質公債費比率（分子）の構造'!M$52</f>
        <v>546</v>
      </c>
      <c r="K42" s="136"/>
      <c r="L42" s="136"/>
      <c r="M42" s="136">
        <f>'実質公債費比率（分子）の構造'!N$52</f>
        <v>476</v>
      </c>
      <c r="N42" s="136"/>
      <c r="O42" s="136"/>
      <c r="P42" s="136">
        <f>'実質公債費比率（分子）の構造'!O$52</f>
        <v>458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64</v>
      </c>
      <c r="C45" s="136"/>
      <c r="D45" s="136"/>
      <c r="E45" s="136">
        <f>'実質公債費比率（分子）の構造'!L$49</f>
        <v>61</v>
      </c>
      <c r="F45" s="136"/>
      <c r="G45" s="136"/>
      <c r="H45" s="136">
        <f>'実質公債費比率（分子）の構造'!M$49</f>
        <v>46</v>
      </c>
      <c r="I45" s="136"/>
      <c r="J45" s="136"/>
      <c r="K45" s="136">
        <f>'実質公債費比率（分子）の構造'!N$49</f>
        <v>25</v>
      </c>
      <c r="L45" s="136"/>
      <c r="M45" s="136"/>
      <c r="N45" s="136">
        <f>'実質公債費比率（分子）の構造'!O$49</f>
        <v>25</v>
      </c>
      <c r="O45" s="136"/>
      <c r="P45" s="136"/>
    </row>
    <row r="46" spans="1:16" x14ac:dyDescent="0.15">
      <c r="A46" s="136" t="s">
        <v>55</v>
      </c>
      <c r="B46" s="136">
        <f>'実質公債費比率（分子）の構造'!K$48</f>
        <v>140</v>
      </c>
      <c r="C46" s="136"/>
      <c r="D46" s="136"/>
      <c r="E46" s="136">
        <f>'実質公債費比率（分子）の構造'!L$48</f>
        <v>124</v>
      </c>
      <c r="F46" s="136"/>
      <c r="G46" s="136"/>
      <c r="H46" s="136">
        <f>'実質公債費比率（分子）の構造'!M$48</f>
        <v>128</v>
      </c>
      <c r="I46" s="136"/>
      <c r="J46" s="136"/>
      <c r="K46" s="136">
        <f>'実質公債費比率（分子）の構造'!N$48</f>
        <v>132</v>
      </c>
      <c r="L46" s="136"/>
      <c r="M46" s="136"/>
      <c r="N46" s="136">
        <f>'実質公債費比率（分子）の構造'!O$48</f>
        <v>124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757</v>
      </c>
      <c r="C49" s="136"/>
      <c r="D49" s="136"/>
      <c r="E49" s="136">
        <f>'実質公債費比率（分子）の構造'!L$45</f>
        <v>724</v>
      </c>
      <c r="F49" s="136"/>
      <c r="G49" s="136"/>
      <c r="H49" s="136">
        <f>'実質公債費比率（分子）の構造'!M$45</f>
        <v>615</v>
      </c>
      <c r="I49" s="136"/>
      <c r="J49" s="136"/>
      <c r="K49" s="136">
        <f>'実質公債費比率（分子）の構造'!N$45</f>
        <v>547</v>
      </c>
      <c r="L49" s="136"/>
      <c r="M49" s="136"/>
      <c r="N49" s="136">
        <f>'実質公債費比率（分子）の構造'!O$45</f>
        <v>470</v>
      </c>
      <c r="O49" s="136"/>
      <c r="P49" s="136"/>
    </row>
    <row r="50" spans="1:16" x14ac:dyDescent="0.15">
      <c r="A50" s="136" t="s">
        <v>58</v>
      </c>
      <c r="B50" s="136" t="e">
        <f>NA()</f>
        <v>#N/A</v>
      </c>
      <c r="C50" s="136">
        <f>IF(ISNUMBER('実質公債費比率（分子）の構造'!K$53),'実質公債費比率（分子）の構造'!K$53,NA())</f>
        <v>317</v>
      </c>
      <c r="D50" s="136" t="e">
        <f>NA()</f>
        <v>#N/A</v>
      </c>
      <c r="E50" s="136" t="e">
        <f>NA()</f>
        <v>#N/A</v>
      </c>
      <c r="F50" s="136">
        <f>IF(ISNUMBER('実質公債費比率（分子）の構造'!L$53),'実質公債費比率（分子）の構造'!L$53,NA())</f>
        <v>293</v>
      </c>
      <c r="G50" s="136" t="e">
        <f>NA()</f>
        <v>#N/A</v>
      </c>
      <c r="H50" s="136" t="e">
        <f>NA()</f>
        <v>#N/A</v>
      </c>
      <c r="I50" s="136">
        <f>IF(ISNUMBER('実質公債費比率（分子）の構造'!M$53),'実質公債費比率（分子）の構造'!M$53,NA())</f>
        <v>244</v>
      </c>
      <c r="J50" s="136" t="e">
        <f>NA()</f>
        <v>#N/A</v>
      </c>
      <c r="K50" s="136" t="e">
        <f>NA()</f>
        <v>#N/A</v>
      </c>
      <c r="L50" s="136">
        <f>IF(ISNUMBER('実質公債費比率（分子）の構造'!N$53),'実質公債費比率（分子）の構造'!N$53,NA())</f>
        <v>228</v>
      </c>
      <c r="M50" s="136" t="e">
        <f>NA()</f>
        <v>#N/A</v>
      </c>
      <c r="N50" s="136" t="e">
        <f>NA()</f>
        <v>#N/A</v>
      </c>
      <c r="O50" s="136">
        <f>IF(ISNUMBER('実質公債費比率（分子）の構造'!O$53),'実質公債費比率（分子）の構造'!O$53,NA())</f>
        <v>161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4453</v>
      </c>
      <c r="E56" s="135"/>
      <c r="F56" s="135"/>
      <c r="G56" s="135">
        <f>'将来負担比率（分子）の構造'!J$51</f>
        <v>4128</v>
      </c>
      <c r="H56" s="135"/>
      <c r="I56" s="135"/>
      <c r="J56" s="135">
        <f>'将来負担比率（分子）の構造'!K$51</f>
        <v>3978</v>
      </c>
      <c r="K56" s="135"/>
      <c r="L56" s="135"/>
      <c r="M56" s="135">
        <f>'将来負担比率（分子）の構造'!L$51</f>
        <v>3851</v>
      </c>
      <c r="N56" s="135"/>
      <c r="O56" s="135"/>
      <c r="P56" s="135">
        <f>'将来負担比率（分子）の構造'!M$51</f>
        <v>3919</v>
      </c>
    </row>
    <row r="57" spans="1:16" x14ac:dyDescent="0.15">
      <c r="A57" s="135" t="s">
        <v>35</v>
      </c>
      <c r="B57" s="135"/>
      <c r="C57" s="135"/>
      <c r="D57" s="135">
        <f>'将来負担比率（分子）の構造'!I$50</f>
        <v>76</v>
      </c>
      <c r="E57" s="135"/>
      <c r="F57" s="135"/>
      <c r="G57" s="135">
        <f>'将来負担比率（分子）の構造'!J$50</f>
        <v>61</v>
      </c>
      <c r="H57" s="135"/>
      <c r="I57" s="135"/>
      <c r="J57" s="135">
        <f>'将来負担比率（分子）の構造'!K$50</f>
        <v>52</v>
      </c>
      <c r="K57" s="135"/>
      <c r="L57" s="135"/>
      <c r="M57" s="135">
        <f>'将来負担比率（分子）の構造'!L$50</f>
        <v>36</v>
      </c>
      <c r="N57" s="135"/>
      <c r="O57" s="135"/>
      <c r="P57" s="135">
        <f>'将来負担比率（分子）の構造'!M$50</f>
        <v>31</v>
      </c>
    </row>
    <row r="58" spans="1:16" x14ac:dyDescent="0.15">
      <c r="A58" s="135" t="s">
        <v>34</v>
      </c>
      <c r="B58" s="135"/>
      <c r="C58" s="135"/>
      <c r="D58" s="135">
        <f>'将来負担比率（分子）の構造'!I$49</f>
        <v>997</v>
      </c>
      <c r="E58" s="135"/>
      <c r="F58" s="135"/>
      <c r="G58" s="135">
        <f>'将来負担比率（分子）の構造'!J$49</f>
        <v>981</v>
      </c>
      <c r="H58" s="135"/>
      <c r="I58" s="135"/>
      <c r="J58" s="135">
        <f>'将来負担比率（分子）の構造'!K$49</f>
        <v>1238</v>
      </c>
      <c r="K58" s="135"/>
      <c r="L58" s="135"/>
      <c r="M58" s="135">
        <f>'将来負担比率（分子）の構造'!L$49</f>
        <v>1257</v>
      </c>
      <c r="N58" s="135"/>
      <c r="O58" s="135"/>
      <c r="P58" s="135">
        <f>'将来負担比率（分子）の構造'!M$49</f>
        <v>1115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v>
      </c>
      <c r="C61" s="135"/>
      <c r="D61" s="135"/>
      <c r="E61" s="135">
        <f>'将来負担比率（分子）の構造'!J$46</f>
        <v>10</v>
      </c>
      <c r="F61" s="135"/>
      <c r="G61" s="135"/>
      <c r="H61" s="135">
        <f>'将来負担比率（分子）の構造'!K$46</f>
        <v>9</v>
      </c>
      <c r="I61" s="135"/>
      <c r="J61" s="135"/>
      <c r="K61" s="135">
        <f>'将来負担比率（分子）の構造'!L$46</f>
        <v>8</v>
      </c>
      <c r="L61" s="135"/>
      <c r="M61" s="135"/>
      <c r="N61" s="135">
        <f>'将来負担比率（分子）の構造'!M$46</f>
        <v>7</v>
      </c>
      <c r="O61" s="135"/>
      <c r="P61" s="135"/>
    </row>
    <row r="62" spans="1:16" x14ac:dyDescent="0.15">
      <c r="A62" s="135" t="s">
        <v>29</v>
      </c>
      <c r="B62" s="135">
        <f>'将来負担比率（分子）の構造'!I$45</f>
        <v>345</v>
      </c>
      <c r="C62" s="135"/>
      <c r="D62" s="135"/>
      <c r="E62" s="135">
        <f>'将来負担比率（分子）の構造'!J$45</f>
        <v>304</v>
      </c>
      <c r="F62" s="135"/>
      <c r="G62" s="135"/>
      <c r="H62" s="135">
        <f>'将来負担比率（分子）の構造'!K$45</f>
        <v>263</v>
      </c>
      <c r="I62" s="135"/>
      <c r="J62" s="135"/>
      <c r="K62" s="135">
        <f>'将来負担比率（分子）の構造'!L$45</f>
        <v>243</v>
      </c>
      <c r="L62" s="135"/>
      <c r="M62" s="135"/>
      <c r="N62" s="135">
        <f>'将来負担比率（分子）の構造'!M$45</f>
        <v>132</v>
      </c>
      <c r="O62" s="135"/>
      <c r="P62" s="135"/>
    </row>
    <row r="63" spans="1:16" x14ac:dyDescent="0.15">
      <c r="A63" s="135" t="s">
        <v>28</v>
      </c>
      <c r="B63" s="135">
        <f>'将来負担比率（分子）の構造'!I$44</f>
        <v>135</v>
      </c>
      <c r="C63" s="135"/>
      <c r="D63" s="135"/>
      <c r="E63" s="135">
        <f>'将来負担比率（分子）の構造'!J$44</f>
        <v>87</v>
      </c>
      <c r="F63" s="135"/>
      <c r="G63" s="135"/>
      <c r="H63" s="135">
        <f>'将来負担比率（分子）の構造'!K$44</f>
        <v>62</v>
      </c>
      <c r="I63" s="135"/>
      <c r="J63" s="135"/>
      <c r="K63" s="135">
        <f>'将来負担比率（分子）の構造'!L$44</f>
        <v>231</v>
      </c>
      <c r="L63" s="135"/>
      <c r="M63" s="135"/>
      <c r="N63" s="135">
        <f>'将来負担比率（分子）の構造'!M$44</f>
        <v>250</v>
      </c>
      <c r="O63" s="135"/>
      <c r="P63" s="135"/>
    </row>
    <row r="64" spans="1:16" x14ac:dyDescent="0.15">
      <c r="A64" s="135" t="s">
        <v>27</v>
      </c>
      <c r="B64" s="135">
        <f>'将来負担比率（分子）の構造'!I$43</f>
        <v>2501</v>
      </c>
      <c r="C64" s="135"/>
      <c r="D64" s="135"/>
      <c r="E64" s="135">
        <f>'将来負担比率（分子）の構造'!J$43</f>
        <v>2352</v>
      </c>
      <c r="F64" s="135"/>
      <c r="G64" s="135"/>
      <c r="H64" s="135">
        <f>'将来負担比率（分子）の構造'!K$43</f>
        <v>2230</v>
      </c>
      <c r="I64" s="135"/>
      <c r="J64" s="135"/>
      <c r="K64" s="135">
        <f>'将来負担比率（分子）の構造'!L$43</f>
        <v>2171</v>
      </c>
      <c r="L64" s="135"/>
      <c r="M64" s="135"/>
      <c r="N64" s="135">
        <f>'将来負担比率（分子）の構造'!M$43</f>
        <v>2098</v>
      </c>
      <c r="O64" s="135"/>
      <c r="P64" s="135"/>
    </row>
    <row r="65" spans="1:16" x14ac:dyDescent="0.15">
      <c r="A65" s="135" t="s">
        <v>26</v>
      </c>
      <c r="B65" s="135">
        <f>'将来負担比率（分子）の構造'!I$42</f>
        <v>24</v>
      </c>
      <c r="C65" s="135"/>
      <c r="D65" s="135"/>
      <c r="E65" s="135">
        <f>'将来負担比率（分子）の構造'!J$42</f>
        <v>17</v>
      </c>
      <c r="F65" s="135"/>
      <c r="G65" s="135"/>
      <c r="H65" s="135">
        <f>'将来負担比率（分子）の構造'!K$42</f>
        <v>13</v>
      </c>
      <c r="I65" s="135"/>
      <c r="J65" s="135"/>
      <c r="K65" s="135">
        <f>'将来負担比率（分子）の構造'!L$42</f>
        <v>8</v>
      </c>
      <c r="L65" s="135"/>
      <c r="M65" s="135"/>
      <c r="N65" s="135">
        <f>'将来負担比率（分子）の構造'!M$42</f>
        <v>4</v>
      </c>
      <c r="O65" s="135"/>
      <c r="P65" s="135"/>
    </row>
    <row r="66" spans="1:16" x14ac:dyDescent="0.15">
      <c r="A66" s="135" t="s">
        <v>25</v>
      </c>
      <c r="B66" s="135">
        <f>'将来負担比率（分子）の構造'!I$41</f>
        <v>4449</v>
      </c>
      <c r="C66" s="135"/>
      <c r="D66" s="135"/>
      <c r="E66" s="135">
        <f>'将来負担比率（分子）の構造'!J$41</f>
        <v>4078</v>
      </c>
      <c r="F66" s="135"/>
      <c r="G66" s="135"/>
      <c r="H66" s="135">
        <f>'将来負担比率（分子）の構造'!K$41</f>
        <v>3815</v>
      </c>
      <c r="I66" s="135"/>
      <c r="J66" s="135"/>
      <c r="K66" s="135">
        <f>'将来負担比率（分子）の構造'!L$41</f>
        <v>3809</v>
      </c>
      <c r="L66" s="135"/>
      <c r="M66" s="135"/>
      <c r="N66" s="135">
        <f>'将来負担比率（分子）の構造'!M$41</f>
        <v>3862</v>
      </c>
      <c r="O66" s="135"/>
      <c r="P66" s="135"/>
    </row>
    <row r="67" spans="1:16" x14ac:dyDescent="0.15">
      <c r="A67" s="135" t="s">
        <v>62</v>
      </c>
      <c r="B67" s="135" t="e">
        <f>NA()</f>
        <v>#N/A</v>
      </c>
      <c r="C67" s="135">
        <f>IF(ISNUMBER('将来負担比率（分子）の構造'!I$52), IF('将来負担比率（分子）の構造'!I$52 &lt; 0, 0, '将来負担比率（分子）の構造'!I$52), NA())</f>
        <v>1941</v>
      </c>
      <c r="D67" s="135" t="e">
        <f>NA()</f>
        <v>#N/A</v>
      </c>
      <c r="E67" s="135" t="e">
        <f>NA()</f>
        <v>#N/A</v>
      </c>
      <c r="F67" s="135">
        <f>IF(ISNUMBER('将来負担比率（分子）の構造'!J$52), IF('将来負担比率（分子）の構造'!J$52 &lt; 0, 0, '将来負担比率（分子）の構造'!J$52), NA())</f>
        <v>1677</v>
      </c>
      <c r="G67" s="135" t="e">
        <f>NA()</f>
        <v>#N/A</v>
      </c>
      <c r="H67" s="135" t="e">
        <f>NA()</f>
        <v>#N/A</v>
      </c>
      <c r="I67" s="135">
        <f>IF(ISNUMBER('将来負担比率（分子）の構造'!K$52), IF('将来負担比率（分子）の構造'!K$52 &lt; 0, 0, '将来負担比率（分子）の構造'!K$52), NA())</f>
        <v>1125</v>
      </c>
      <c r="J67" s="135" t="e">
        <f>NA()</f>
        <v>#N/A</v>
      </c>
      <c r="K67" s="135" t="e">
        <f>NA()</f>
        <v>#N/A</v>
      </c>
      <c r="L67" s="135">
        <f>IF(ISNUMBER('将来負担比率（分子）の構造'!L$52), IF('将来負担比率（分子）の構造'!L$52 &lt; 0, 0, '将来負担比率（分子）の構造'!L$52), NA())</f>
        <v>1327</v>
      </c>
      <c r="M67" s="135" t="e">
        <f>NA()</f>
        <v>#N/A</v>
      </c>
      <c r="N67" s="135" t="e">
        <f>NA()</f>
        <v>#N/A</v>
      </c>
      <c r="O67" s="135">
        <f>IF(ISNUMBER('将来負担比率（分子）の構造'!M$52), IF('将来負担比率（分子）の構造'!M$52 &lt; 0, 0, '将来負担比率（分子）の構造'!M$52), NA())</f>
        <v>1288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791268</v>
      </c>
      <c r="S5" s="583"/>
      <c r="T5" s="583"/>
      <c r="U5" s="583"/>
      <c r="V5" s="583"/>
      <c r="W5" s="583"/>
      <c r="X5" s="583"/>
      <c r="Y5" s="584"/>
      <c r="Z5" s="585">
        <v>18.7</v>
      </c>
      <c r="AA5" s="585"/>
      <c r="AB5" s="585"/>
      <c r="AC5" s="585"/>
      <c r="AD5" s="586">
        <v>791268</v>
      </c>
      <c r="AE5" s="586"/>
      <c r="AF5" s="586"/>
      <c r="AG5" s="586"/>
      <c r="AH5" s="586"/>
      <c r="AI5" s="586"/>
      <c r="AJ5" s="586"/>
      <c r="AK5" s="586"/>
      <c r="AL5" s="587">
        <v>39.700000000000003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791268</v>
      </c>
      <c r="BH5" s="594"/>
      <c r="BI5" s="594"/>
      <c r="BJ5" s="594"/>
      <c r="BK5" s="594"/>
      <c r="BL5" s="594"/>
      <c r="BM5" s="594"/>
      <c r="BN5" s="595"/>
      <c r="BO5" s="596">
        <v>100</v>
      </c>
      <c r="BP5" s="596"/>
      <c r="BQ5" s="596"/>
      <c r="BR5" s="596"/>
      <c r="BS5" s="597">
        <v>82829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21940</v>
      </c>
      <c r="S6" s="594"/>
      <c r="T6" s="594"/>
      <c r="U6" s="594"/>
      <c r="V6" s="594"/>
      <c r="W6" s="594"/>
      <c r="X6" s="594"/>
      <c r="Y6" s="595"/>
      <c r="Z6" s="596">
        <v>0.5</v>
      </c>
      <c r="AA6" s="596"/>
      <c r="AB6" s="596"/>
      <c r="AC6" s="596"/>
      <c r="AD6" s="597">
        <v>21940</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791268</v>
      </c>
      <c r="BH6" s="594"/>
      <c r="BI6" s="594"/>
      <c r="BJ6" s="594"/>
      <c r="BK6" s="594"/>
      <c r="BL6" s="594"/>
      <c r="BM6" s="594"/>
      <c r="BN6" s="595"/>
      <c r="BO6" s="596">
        <v>100</v>
      </c>
      <c r="BP6" s="596"/>
      <c r="BQ6" s="596"/>
      <c r="BR6" s="596"/>
      <c r="BS6" s="597">
        <v>82829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61533</v>
      </c>
      <c r="CS6" s="594"/>
      <c r="CT6" s="594"/>
      <c r="CU6" s="594"/>
      <c r="CV6" s="594"/>
      <c r="CW6" s="594"/>
      <c r="CX6" s="594"/>
      <c r="CY6" s="595"/>
      <c r="CZ6" s="596">
        <v>1.5</v>
      </c>
      <c r="DA6" s="596"/>
      <c r="DB6" s="596"/>
      <c r="DC6" s="596"/>
      <c r="DD6" s="602" t="s">
        <v>215</v>
      </c>
      <c r="DE6" s="594"/>
      <c r="DF6" s="594"/>
      <c r="DG6" s="594"/>
      <c r="DH6" s="594"/>
      <c r="DI6" s="594"/>
      <c r="DJ6" s="594"/>
      <c r="DK6" s="594"/>
      <c r="DL6" s="594"/>
      <c r="DM6" s="594"/>
      <c r="DN6" s="594"/>
      <c r="DO6" s="594"/>
      <c r="DP6" s="595"/>
      <c r="DQ6" s="602">
        <v>61533</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677</v>
      </c>
      <c r="S7" s="594"/>
      <c r="T7" s="594"/>
      <c r="U7" s="594"/>
      <c r="V7" s="594"/>
      <c r="W7" s="594"/>
      <c r="X7" s="594"/>
      <c r="Y7" s="595"/>
      <c r="Z7" s="596">
        <v>0</v>
      </c>
      <c r="AA7" s="596"/>
      <c r="AB7" s="596"/>
      <c r="AC7" s="596"/>
      <c r="AD7" s="597">
        <v>677</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113239</v>
      </c>
      <c r="BH7" s="594"/>
      <c r="BI7" s="594"/>
      <c r="BJ7" s="594"/>
      <c r="BK7" s="594"/>
      <c r="BL7" s="594"/>
      <c r="BM7" s="594"/>
      <c r="BN7" s="595"/>
      <c r="BO7" s="596">
        <v>14.3</v>
      </c>
      <c r="BP7" s="596"/>
      <c r="BQ7" s="596"/>
      <c r="BR7" s="596"/>
      <c r="BS7" s="597" t="s">
        <v>215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716704</v>
      </c>
      <c r="CS7" s="594"/>
      <c r="CT7" s="594"/>
      <c r="CU7" s="594"/>
      <c r="CV7" s="594"/>
      <c r="CW7" s="594"/>
      <c r="CX7" s="594"/>
      <c r="CY7" s="595"/>
      <c r="CZ7" s="596">
        <v>17.7</v>
      </c>
      <c r="DA7" s="596"/>
      <c r="DB7" s="596"/>
      <c r="DC7" s="596"/>
      <c r="DD7" s="602">
        <v>43513</v>
      </c>
      <c r="DE7" s="594"/>
      <c r="DF7" s="594"/>
      <c r="DG7" s="594"/>
      <c r="DH7" s="594"/>
      <c r="DI7" s="594"/>
      <c r="DJ7" s="594"/>
      <c r="DK7" s="594"/>
      <c r="DL7" s="594"/>
      <c r="DM7" s="594"/>
      <c r="DN7" s="594"/>
      <c r="DO7" s="594"/>
      <c r="DP7" s="595"/>
      <c r="DQ7" s="602">
        <v>610368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1669</v>
      </c>
      <c r="S8" s="594"/>
      <c r="T8" s="594"/>
      <c r="U8" s="594"/>
      <c r="V8" s="594"/>
      <c r="W8" s="594"/>
      <c r="X8" s="594"/>
      <c r="Y8" s="595"/>
      <c r="Z8" s="596">
        <v>0</v>
      </c>
      <c r="AA8" s="596"/>
      <c r="AB8" s="596"/>
      <c r="AC8" s="596"/>
      <c r="AD8" s="597">
        <v>1669</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4965</v>
      </c>
      <c r="BH8" s="594"/>
      <c r="BI8" s="594"/>
      <c r="BJ8" s="594"/>
      <c r="BK8" s="594"/>
      <c r="BL8" s="594"/>
      <c r="BM8" s="594"/>
      <c r="BN8" s="595"/>
      <c r="BO8" s="596">
        <v>0.6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655053</v>
      </c>
      <c r="CS8" s="594"/>
      <c r="CT8" s="594"/>
      <c r="CU8" s="594"/>
      <c r="CV8" s="594"/>
      <c r="CW8" s="594"/>
      <c r="CX8" s="594"/>
      <c r="CY8" s="595"/>
      <c r="CZ8" s="596">
        <v>16.2</v>
      </c>
      <c r="DA8" s="596"/>
      <c r="DB8" s="596"/>
      <c r="DC8" s="596"/>
      <c r="DD8" s="602">
        <v>63689</v>
      </c>
      <c r="DE8" s="594"/>
      <c r="DF8" s="594"/>
      <c r="DG8" s="594"/>
      <c r="DH8" s="594"/>
      <c r="DI8" s="594"/>
      <c r="DJ8" s="594"/>
      <c r="DK8" s="594"/>
      <c r="DL8" s="594"/>
      <c r="DM8" s="594"/>
      <c r="DN8" s="594"/>
      <c r="DO8" s="594"/>
      <c r="DP8" s="595"/>
      <c r="DQ8" s="602">
        <v>418628</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867</v>
      </c>
      <c r="S9" s="594"/>
      <c r="T9" s="594"/>
      <c r="U9" s="594"/>
      <c r="V9" s="594"/>
      <c r="W9" s="594"/>
      <c r="X9" s="594"/>
      <c r="Y9" s="595"/>
      <c r="Z9" s="596">
        <v>0</v>
      </c>
      <c r="AA9" s="596"/>
      <c r="AB9" s="596"/>
      <c r="AC9" s="596"/>
      <c r="AD9" s="597">
        <v>867</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81041</v>
      </c>
      <c r="BH9" s="594"/>
      <c r="BI9" s="594"/>
      <c r="BJ9" s="594"/>
      <c r="BK9" s="594"/>
      <c r="BL9" s="594"/>
      <c r="BM9" s="594"/>
      <c r="BN9" s="595"/>
      <c r="BO9" s="596">
        <v>10.199999999999999</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276823</v>
      </c>
      <c r="CS9" s="594"/>
      <c r="CT9" s="594"/>
      <c r="CU9" s="594"/>
      <c r="CV9" s="594"/>
      <c r="CW9" s="594"/>
      <c r="CX9" s="594"/>
      <c r="CY9" s="595"/>
      <c r="CZ9" s="596">
        <v>6.9</v>
      </c>
      <c r="DA9" s="596"/>
      <c r="DB9" s="596"/>
      <c r="DC9" s="596"/>
      <c r="DD9" s="602">
        <v>1628</v>
      </c>
      <c r="DE9" s="594"/>
      <c r="DF9" s="594"/>
      <c r="DG9" s="594"/>
      <c r="DH9" s="594"/>
      <c r="DI9" s="594"/>
      <c r="DJ9" s="594"/>
      <c r="DK9" s="594"/>
      <c r="DL9" s="594"/>
      <c r="DM9" s="594"/>
      <c r="DN9" s="594"/>
      <c r="DO9" s="594"/>
      <c r="DP9" s="595"/>
      <c r="DQ9" s="602">
        <v>261305</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34012</v>
      </c>
      <c r="S10" s="594"/>
      <c r="T10" s="594"/>
      <c r="U10" s="594"/>
      <c r="V10" s="594"/>
      <c r="W10" s="594"/>
      <c r="X10" s="594"/>
      <c r="Y10" s="595"/>
      <c r="Z10" s="596">
        <v>0.8</v>
      </c>
      <c r="AA10" s="596"/>
      <c r="AB10" s="596"/>
      <c r="AC10" s="596"/>
      <c r="AD10" s="597">
        <v>34012</v>
      </c>
      <c r="AE10" s="597"/>
      <c r="AF10" s="597"/>
      <c r="AG10" s="597"/>
      <c r="AH10" s="597"/>
      <c r="AI10" s="597"/>
      <c r="AJ10" s="597"/>
      <c r="AK10" s="597"/>
      <c r="AL10" s="598">
        <v>1.7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9122</v>
      </c>
      <c r="BH10" s="594"/>
      <c r="BI10" s="594"/>
      <c r="BJ10" s="594"/>
      <c r="BK10" s="594"/>
      <c r="BL10" s="594"/>
      <c r="BM10" s="594"/>
      <c r="BN10" s="595"/>
      <c r="BO10" s="596">
        <v>1.2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3612</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10</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18111</v>
      </c>
      <c r="BH11" s="594"/>
      <c r="BI11" s="594"/>
      <c r="BJ11" s="594"/>
      <c r="BK11" s="594"/>
      <c r="BL11" s="594"/>
      <c r="BM11" s="594"/>
      <c r="BN11" s="595"/>
      <c r="BO11" s="596">
        <v>2.2999999999999998</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468442</v>
      </c>
      <c r="CS11" s="594"/>
      <c r="CT11" s="594"/>
      <c r="CU11" s="594"/>
      <c r="CV11" s="594"/>
      <c r="CW11" s="594"/>
      <c r="CX11" s="594"/>
      <c r="CY11" s="595"/>
      <c r="CZ11" s="596">
        <v>11.6</v>
      </c>
      <c r="DA11" s="596"/>
      <c r="DB11" s="596"/>
      <c r="DC11" s="596"/>
      <c r="DD11" s="602">
        <v>132253</v>
      </c>
      <c r="DE11" s="594"/>
      <c r="DF11" s="594"/>
      <c r="DG11" s="594"/>
      <c r="DH11" s="594"/>
      <c r="DI11" s="594"/>
      <c r="DJ11" s="594"/>
      <c r="DK11" s="594"/>
      <c r="DL11" s="594"/>
      <c r="DM11" s="594"/>
      <c r="DN11" s="594"/>
      <c r="DO11" s="594"/>
      <c r="DP11" s="595"/>
      <c r="DQ11" s="602">
        <v>295850</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653021</v>
      </c>
      <c r="BH12" s="594"/>
      <c r="BI12" s="594"/>
      <c r="BJ12" s="594"/>
      <c r="BK12" s="594"/>
      <c r="BL12" s="594"/>
      <c r="BM12" s="594"/>
      <c r="BN12" s="595"/>
      <c r="BO12" s="596">
        <v>82.5</v>
      </c>
      <c r="BP12" s="596"/>
      <c r="BQ12" s="596"/>
      <c r="BR12" s="596"/>
      <c r="BS12" s="602">
        <v>82829</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200336</v>
      </c>
      <c r="CS12" s="594"/>
      <c r="CT12" s="594"/>
      <c r="CU12" s="594"/>
      <c r="CV12" s="594"/>
      <c r="CW12" s="594"/>
      <c r="CX12" s="594"/>
      <c r="CY12" s="595"/>
      <c r="CZ12" s="596">
        <v>5</v>
      </c>
      <c r="DA12" s="596"/>
      <c r="DB12" s="596"/>
      <c r="DC12" s="596"/>
      <c r="DD12" s="602">
        <v>165150</v>
      </c>
      <c r="DE12" s="594"/>
      <c r="DF12" s="594"/>
      <c r="DG12" s="594"/>
      <c r="DH12" s="594"/>
      <c r="DI12" s="594"/>
      <c r="DJ12" s="594"/>
      <c r="DK12" s="594"/>
      <c r="DL12" s="594"/>
      <c r="DM12" s="594"/>
      <c r="DN12" s="594"/>
      <c r="DO12" s="594"/>
      <c r="DP12" s="595"/>
      <c r="DQ12" s="602">
        <v>67922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3430</v>
      </c>
      <c r="S13" s="594"/>
      <c r="T13" s="594"/>
      <c r="U13" s="594"/>
      <c r="V13" s="594"/>
      <c r="W13" s="594"/>
      <c r="X13" s="594"/>
      <c r="Y13" s="595"/>
      <c r="Z13" s="596">
        <v>0.1</v>
      </c>
      <c r="AA13" s="596"/>
      <c r="AB13" s="596"/>
      <c r="AC13" s="596"/>
      <c r="AD13" s="597">
        <v>3430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652576</v>
      </c>
      <c r="BH13" s="594"/>
      <c r="BI13" s="594"/>
      <c r="BJ13" s="594"/>
      <c r="BK13" s="594"/>
      <c r="BL13" s="594"/>
      <c r="BM13" s="594"/>
      <c r="BN13" s="595"/>
      <c r="BO13" s="596">
        <v>82.5</v>
      </c>
      <c r="BP13" s="596"/>
      <c r="BQ13" s="596"/>
      <c r="BR13" s="596"/>
      <c r="BS13" s="602">
        <v>82829</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289476</v>
      </c>
      <c r="CS13" s="594"/>
      <c r="CT13" s="594"/>
      <c r="CU13" s="594"/>
      <c r="CV13" s="594"/>
      <c r="CW13" s="594"/>
      <c r="CX13" s="594"/>
      <c r="CY13" s="595"/>
      <c r="CZ13" s="596">
        <v>7.2</v>
      </c>
      <c r="DA13" s="596"/>
      <c r="DB13" s="596"/>
      <c r="DC13" s="596"/>
      <c r="DD13" s="602">
        <v>81659</v>
      </c>
      <c r="DE13" s="594"/>
      <c r="DF13" s="594"/>
      <c r="DG13" s="594"/>
      <c r="DH13" s="594"/>
      <c r="DI13" s="594"/>
      <c r="DJ13" s="594"/>
      <c r="DK13" s="594"/>
      <c r="DL13" s="594"/>
      <c r="DM13" s="594"/>
      <c r="DN13" s="594"/>
      <c r="DO13" s="594"/>
      <c r="DP13" s="595"/>
      <c r="DQ13" s="602">
        <v>117741</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10094</v>
      </c>
      <c r="BH14" s="594"/>
      <c r="BI14" s="594"/>
      <c r="BJ14" s="594"/>
      <c r="BK14" s="594"/>
      <c r="BL14" s="594"/>
      <c r="BM14" s="594"/>
      <c r="BN14" s="595"/>
      <c r="BO14" s="596">
        <v>1.3</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84374</v>
      </c>
      <c r="CS14" s="594"/>
      <c r="CT14" s="594"/>
      <c r="CU14" s="594"/>
      <c r="CV14" s="594"/>
      <c r="CW14" s="594"/>
      <c r="CX14" s="594"/>
      <c r="CY14" s="595"/>
      <c r="CZ14" s="596">
        <v>2.1</v>
      </c>
      <c r="DA14" s="596"/>
      <c r="DB14" s="596"/>
      <c r="DC14" s="596"/>
      <c r="DD14" s="602">
        <v>2005</v>
      </c>
      <c r="DE14" s="594"/>
      <c r="DF14" s="594"/>
      <c r="DG14" s="594"/>
      <c r="DH14" s="594"/>
      <c r="DI14" s="594"/>
      <c r="DJ14" s="594"/>
      <c r="DK14" s="594"/>
      <c r="DL14" s="594"/>
      <c r="DM14" s="594"/>
      <c r="DN14" s="594"/>
      <c r="DO14" s="594"/>
      <c r="DP14" s="595"/>
      <c r="DQ14" s="602">
        <v>76937</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462</v>
      </c>
      <c r="S15" s="594"/>
      <c r="T15" s="594"/>
      <c r="U15" s="594"/>
      <c r="V15" s="594"/>
      <c r="W15" s="594"/>
      <c r="X15" s="594"/>
      <c r="Y15" s="595"/>
      <c r="Z15" s="596">
        <v>0</v>
      </c>
      <c r="AA15" s="596"/>
      <c r="AB15" s="596"/>
      <c r="AC15" s="596"/>
      <c r="AD15" s="597">
        <v>462</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14914</v>
      </c>
      <c r="BH15" s="594"/>
      <c r="BI15" s="594"/>
      <c r="BJ15" s="594"/>
      <c r="BK15" s="594"/>
      <c r="BL15" s="594"/>
      <c r="BM15" s="594"/>
      <c r="BN15" s="595"/>
      <c r="BO15" s="596">
        <v>1.9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563795</v>
      </c>
      <c r="CS15" s="594"/>
      <c r="CT15" s="594"/>
      <c r="CU15" s="594"/>
      <c r="CV15" s="594"/>
      <c r="CW15" s="594"/>
      <c r="CX15" s="594"/>
      <c r="CY15" s="595"/>
      <c r="CZ15" s="596">
        <v>14</v>
      </c>
      <c r="DA15" s="596"/>
      <c r="DB15" s="596"/>
      <c r="DC15" s="596"/>
      <c r="DD15" s="602">
        <v>347906</v>
      </c>
      <c r="DE15" s="594"/>
      <c r="DF15" s="594"/>
      <c r="DG15" s="594"/>
      <c r="DH15" s="594"/>
      <c r="DI15" s="594"/>
      <c r="DJ15" s="594"/>
      <c r="DK15" s="594"/>
      <c r="DL15" s="594"/>
      <c r="DM15" s="594"/>
      <c r="DN15" s="594"/>
      <c r="DO15" s="594"/>
      <c r="DP15" s="595"/>
      <c r="DQ15" s="602">
        <v>363391</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1388530</v>
      </c>
      <c r="S16" s="594"/>
      <c r="T16" s="594"/>
      <c r="U16" s="594"/>
      <c r="V16" s="594"/>
      <c r="W16" s="594"/>
      <c r="X16" s="594"/>
      <c r="Y16" s="595"/>
      <c r="Z16" s="596">
        <v>32.799999999999997</v>
      </c>
      <c r="AA16" s="596"/>
      <c r="AB16" s="596"/>
      <c r="AC16" s="596"/>
      <c r="AD16" s="597">
        <v>1139349</v>
      </c>
      <c r="AE16" s="597"/>
      <c r="AF16" s="597"/>
      <c r="AG16" s="597"/>
      <c r="AH16" s="597"/>
      <c r="AI16" s="597"/>
      <c r="AJ16" s="597"/>
      <c r="AK16" s="597"/>
      <c r="AL16" s="598">
        <v>57.1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248688</v>
      </c>
      <c r="CS16" s="594"/>
      <c r="CT16" s="594"/>
      <c r="CU16" s="594"/>
      <c r="CV16" s="594"/>
      <c r="CW16" s="594"/>
      <c r="CX16" s="594"/>
      <c r="CY16" s="595"/>
      <c r="CZ16" s="596">
        <v>6.2</v>
      </c>
      <c r="DA16" s="596"/>
      <c r="DB16" s="596"/>
      <c r="DC16" s="596"/>
      <c r="DD16" s="602" t="s">
        <v>221</v>
      </c>
      <c r="DE16" s="594"/>
      <c r="DF16" s="594"/>
      <c r="DG16" s="594"/>
      <c r="DH16" s="594"/>
      <c r="DI16" s="594"/>
      <c r="DJ16" s="594"/>
      <c r="DK16" s="594"/>
      <c r="DL16" s="594"/>
      <c r="DM16" s="594"/>
      <c r="DN16" s="594"/>
      <c r="DO16" s="594"/>
      <c r="DP16" s="595"/>
      <c r="DQ16" s="602">
        <v>18898</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1139349</v>
      </c>
      <c r="S17" s="594"/>
      <c r="T17" s="594"/>
      <c r="U17" s="594"/>
      <c r="V17" s="594"/>
      <c r="W17" s="594"/>
      <c r="X17" s="594"/>
      <c r="Y17" s="595"/>
      <c r="Z17" s="596">
        <v>26.9</v>
      </c>
      <c r="AA17" s="596"/>
      <c r="AB17" s="596"/>
      <c r="AC17" s="596"/>
      <c r="AD17" s="597">
        <v>1139349</v>
      </c>
      <c r="AE17" s="597"/>
      <c r="AF17" s="597"/>
      <c r="AG17" s="597"/>
      <c r="AH17" s="597"/>
      <c r="AI17" s="597"/>
      <c r="AJ17" s="597"/>
      <c r="AK17" s="597"/>
      <c r="AL17" s="598">
        <v>57.1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469645</v>
      </c>
      <c r="CS17" s="594"/>
      <c r="CT17" s="594"/>
      <c r="CU17" s="594"/>
      <c r="CV17" s="594"/>
      <c r="CW17" s="594"/>
      <c r="CX17" s="594"/>
      <c r="CY17" s="595"/>
      <c r="CZ17" s="596">
        <v>11.6</v>
      </c>
      <c r="DA17" s="596"/>
      <c r="DB17" s="596"/>
      <c r="DC17" s="596"/>
      <c r="DD17" s="602" t="s">
        <v>221</v>
      </c>
      <c r="DE17" s="594"/>
      <c r="DF17" s="594"/>
      <c r="DG17" s="594"/>
      <c r="DH17" s="594"/>
      <c r="DI17" s="594"/>
      <c r="DJ17" s="594"/>
      <c r="DK17" s="594"/>
      <c r="DL17" s="594"/>
      <c r="DM17" s="594"/>
      <c r="DN17" s="594"/>
      <c r="DO17" s="594"/>
      <c r="DP17" s="595"/>
      <c r="DQ17" s="602">
        <v>459994</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249180</v>
      </c>
      <c r="S18" s="594"/>
      <c r="T18" s="594"/>
      <c r="U18" s="594"/>
      <c r="V18" s="594"/>
      <c r="W18" s="594"/>
      <c r="X18" s="594"/>
      <c r="Y18" s="595"/>
      <c r="Z18" s="596">
        <v>5.9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2242855</v>
      </c>
      <c r="S20" s="594"/>
      <c r="T20" s="594"/>
      <c r="U20" s="594"/>
      <c r="V20" s="594"/>
      <c r="W20" s="594"/>
      <c r="X20" s="594"/>
      <c r="Y20" s="595"/>
      <c r="Z20" s="596">
        <v>52.9</v>
      </c>
      <c r="AA20" s="596"/>
      <c r="AB20" s="596"/>
      <c r="AC20" s="596"/>
      <c r="AD20" s="597">
        <v>1993674</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4038481</v>
      </c>
      <c r="CS20" s="594"/>
      <c r="CT20" s="594"/>
      <c r="CU20" s="594"/>
      <c r="CV20" s="594"/>
      <c r="CW20" s="594"/>
      <c r="CX20" s="594"/>
      <c r="CY20" s="595"/>
      <c r="CZ20" s="596">
        <v>100</v>
      </c>
      <c r="DA20" s="596"/>
      <c r="DB20" s="596"/>
      <c r="DC20" s="596"/>
      <c r="DD20" s="602">
        <v>837803</v>
      </c>
      <c r="DE20" s="594"/>
      <c r="DF20" s="594"/>
      <c r="DG20" s="594"/>
      <c r="DH20" s="594"/>
      <c r="DI20" s="594"/>
      <c r="DJ20" s="594"/>
      <c r="DK20" s="594"/>
      <c r="DL20" s="594"/>
      <c r="DM20" s="594"/>
      <c r="DN20" s="594"/>
      <c r="DO20" s="594"/>
      <c r="DP20" s="595"/>
      <c r="DQ20" s="602">
        <v>2752577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16162</v>
      </c>
      <c r="S22" s="594"/>
      <c r="T22" s="594"/>
      <c r="U22" s="594"/>
      <c r="V22" s="594"/>
      <c r="W22" s="594"/>
      <c r="X22" s="594"/>
      <c r="Y22" s="595"/>
      <c r="Z22" s="596">
        <v>0.4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23518</v>
      </c>
      <c r="S23" s="594"/>
      <c r="T23" s="594"/>
      <c r="U23" s="594"/>
      <c r="V23" s="594"/>
      <c r="W23" s="594"/>
      <c r="X23" s="594"/>
      <c r="Y23" s="595"/>
      <c r="Z23" s="596">
        <v>0.6</v>
      </c>
      <c r="AA23" s="596"/>
      <c r="AB23" s="596"/>
      <c r="AC23" s="596"/>
      <c r="AD23" s="597">
        <v>402</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2226</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1311475</v>
      </c>
      <c r="CS24" s="583"/>
      <c r="CT24" s="583"/>
      <c r="CU24" s="583"/>
      <c r="CV24" s="583"/>
      <c r="CW24" s="583"/>
      <c r="CX24" s="583"/>
      <c r="CY24" s="584"/>
      <c r="CZ24" s="624">
        <v>32.5</v>
      </c>
      <c r="DA24" s="625"/>
      <c r="DB24" s="625"/>
      <c r="DC24" s="626"/>
      <c r="DD24" s="623">
        <v>1121280</v>
      </c>
      <c r="DE24" s="583"/>
      <c r="DF24" s="583"/>
      <c r="DG24" s="583"/>
      <c r="DH24" s="583"/>
      <c r="DI24" s="583"/>
      <c r="DJ24" s="583"/>
      <c r="DK24" s="584"/>
      <c r="DL24" s="623">
        <v>1115135</v>
      </c>
      <c r="DM24" s="583"/>
      <c r="DN24" s="583"/>
      <c r="DO24" s="583"/>
      <c r="DP24" s="583"/>
      <c r="DQ24" s="583"/>
      <c r="DR24" s="583"/>
      <c r="DS24" s="583"/>
      <c r="DT24" s="583"/>
      <c r="DU24" s="583"/>
      <c r="DV24" s="584"/>
      <c r="DW24" s="587">
        <v>52.7</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267326</v>
      </c>
      <c r="S25" s="594"/>
      <c r="T25" s="594"/>
      <c r="U25" s="594"/>
      <c r="V25" s="594"/>
      <c r="W25" s="594"/>
      <c r="X25" s="594"/>
      <c r="Y25" s="595"/>
      <c r="Z25" s="596">
        <v>6.3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593700</v>
      </c>
      <c r="CS25" s="619"/>
      <c r="CT25" s="619"/>
      <c r="CU25" s="619"/>
      <c r="CV25" s="619"/>
      <c r="CW25" s="619"/>
      <c r="CX25" s="619"/>
      <c r="CY25" s="620"/>
      <c r="CZ25" s="627">
        <v>14.7</v>
      </c>
      <c r="DA25" s="628"/>
      <c r="DB25" s="628"/>
      <c r="DC25" s="629"/>
      <c r="DD25" s="602">
        <v>569528</v>
      </c>
      <c r="DE25" s="619"/>
      <c r="DF25" s="619"/>
      <c r="DG25" s="619"/>
      <c r="DH25" s="619"/>
      <c r="DI25" s="619"/>
      <c r="DJ25" s="619"/>
      <c r="DK25" s="620"/>
      <c r="DL25" s="602">
        <v>566408</v>
      </c>
      <c r="DM25" s="619"/>
      <c r="DN25" s="619"/>
      <c r="DO25" s="619"/>
      <c r="DP25" s="619"/>
      <c r="DQ25" s="619"/>
      <c r="DR25" s="619"/>
      <c r="DS25" s="619"/>
      <c r="DT25" s="619"/>
      <c r="DU25" s="619"/>
      <c r="DV25" s="620"/>
      <c r="DW25" s="598">
        <v>26.8</v>
      </c>
      <c r="DX25" s="621"/>
      <c r="DY25" s="621"/>
      <c r="DZ25" s="621"/>
      <c r="EA25" s="621"/>
      <c r="EB25" s="621"/>
      <c r="EC25" s="622"/>
    </row>
    <row r="26" spans="2:133" ht="11.25" customHeight="1" x14ac:dyDescent="0.15">
      <c r="B26" s="630" t="s">
        <v>277</v>
      </c>
      <c r="C26" s="631"/>
      <c r="D26" s="631"/>
      <c r="E26" s="631"/>
      <c r="F26" s="631"/>
      <c r="G26" s="631"/>
      <c r="H26" s="631"/>
      <c r="I26" s="631"/>
      <c r="J26" s="631"/>
      <c r="K26" s="631"/>
      <c r="L26" s="631"/>
      <c r="M26" s="631"/>
      <c r="N26" s="631"/>
      <c r="O26" s="631"/>
      <c r="P26" s="631"/>
      <c r="Q26" s="632"/>
      <c r="R26" s="593">
        <v>683</v>
      </c>
      <c r="S26" s="594"/>
      <c r="T26" s="594"/>
      <c r="U26" s="594"/>
      <c r="V26" s="594"/>
      <c r="W26" s="594"/>
      <c r="X26" s="594"/>
      <c r="Y26" s="595"/>
      <c r="Z26" s="596">
        <v>0</v>
      </c>
      <c r="AA26" s="596"/>
      <c r="AB26" s="596"/>
      <c r="AC26" s="596"/>
      <c r="AD26" s="597">
        <v>683</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335730</v>
      </c>
      <c r="CS26" s="594"/>
      <c r="CT26" s="594"/>
      <c r="CU26" s="594"/>
      <c r="CV26" s="594"/>
      <c r="CW26" s="594"/>
      <c r="CX26" s="594"/>
      <c r="CY26" s="595"/>
      <c r="CZ26" s="627">
        <v>8.3000000000000007</v>
      </c>
      <c r="DA26" s="628"/>
      <c r="DB26" s="628"/>
      <c r="DC26" s="629"/>
      <c r="DD26" s="602">
        <v>317433</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x14ac:dyDescent="0.15">
      <c r="B27" s="590" t="s">
        <v>280</v>
      </c>
      <c r="C27" s="591"/>
      <c r="D27" s="591"/>
      <c r="E27" s="591"/>
      <c r="F27" s="591"/>
      <c r="G27" s="591"/>
      <c r="H27" s="591"/>
      <c r="I27" s="591"/>
      <c r="J27" s="591"/>
      <c r="K27" s="591"/>
      <c r="L27" s="591"/>
      <c r="M27" s="591"/>
      <c r="N27" s="591"/>
      <c r="O27" s="591"/>
      <c r="P27" s="591"/>
      <c r="Q27" s="592"/>
      <c r="R27" s="593">
        <v>534257</v>
      </c>
      <c r="S27" s="594"/>
      <c r="T27" s="594"/>
      <c r="U27" s="594"/>
      <c r="V27" s="594"/>
      <c r="W27" s="594"/>
      <c r="X27" s="594"/>
      <c r="Y27" s="595"/>
      <c r="Z27" s="596">
        <v>12.6</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791268</v>
      </c>
      <c r="BH27" s="594"/>
      <c r="BI27" s="594"/>
      <c r="BJ27" s="594"/>
      <c r="BK27" s="594"/>
      <c r="BL27" s="594"/>
      <c r="BM27" s="594"/>
      <c r="BN27" s="595"/>
      <c r="BO27" s="596">
        <v>100</v>
      </c>
      <c r="BP27" s="596"/>
      <c r="BQ27" s="596"/>
      <c r="BR27" s="596"/>
      <c r="BS27" s="602">
        <v>82829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248130</v>
      </c>
      <c r="CS27" s="619"/>
      <c r="CT27" s="619"/>
      <c r="CU27" s="619"/>
      <c r="CV27" s="619"/>
      <c r="CW27" s="619"/>
      <c r="CX27" s="619"/>
      <c r="CY27" s="620"/>
      <c r="CZ27" s="627">
        <v>6.1</v>
      </c>
      <c r="DA27" s="628"/>
      <c r="DB27" s="628"/>
      <c r="DC27" s="629"/>
      <c r="DD27" s="602">
        <v>91758</v>
      </c>
      <c r="DE27" s="619"/>
      <c r="DF27" s="619"/>
      <c r="DG27" s="619"/>
      <c r="DH27" s="619"/>
      <c r="DI27" s="619"/>
      <c r="DJ27" s="619"/>
      <c r="DK27" s="620"/>
      <c r="DL27" s="602">
        <v>88733</v>
      </c>
      <c r="DM27" s="619"/>
      <c r="DN27" s="619"/>
      <c r="DO27" s="619"/>
      <c r="DP27" s="619"/>
      <c r="DQ27" s="619"/>
      <c r="DR27" s="619"/>
      <c r="DS27" s="619"/>
      <c r="DT27" s="619"/>
      <c r="DU27" s="619"/>
      <c r="DV27" s="620"/>
      <c r="DW27" s="598">
        <v>4.2</v>
      </c>
      <c r="DX27" s="621"/>
      <c r="DY27" s="621"/>
      <c r="DZ27" s="621"/>
      <c r="EA27" s="621"/>
      <c r="EB27" s="621"/>
      <c r="EC27" s="622"/>
    </row>
    <row r="28" spans="2:133" ht="11.25" customHeight="1" x14ac:dyDescent="0.15">
      <c r="B28" s="590" t="s">
        <v>283</v>
      </c>
      <c r="C28" s="591"/>
      <c r="D28" s="591"/>
      <c r="E28" s="591"/>
      <c r="F28" s="591"/>
      <c r="G28" s="591"/>
      <c r="H28" s="591"/>
      <c r="I28" s="591"/>
      <c r="J28" s="591"/>
      <c r="K28" s="591"/>
      <c r="L28" s="591"/>
      <c r="M28" s="591"/>
      <c r="N28" s="591"/>
      <c r="O28" s="591"/>
      <c r="P28" s="591"/>
      <c r="Q28" s="592"/>
      <c r="R28" s="593">
        <v>19993</v>
      </c>
      <c r="S28" s="594"/>
      <c r="T28" s="594"/>
      <c r="U28" s="594"/>
      <c r="V28" s="594"/>
      <c r="W28" s="594"/>
      <c r="X28" s="594"/>
      <c r="Y28" s="595"/>
      <c r="Z28" s="596">
        <v>0.5</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469645</v>
      </c>
      <c r="CS28" s="594"/>
      <c r="CT28" s="594"/>
      <c r="CU28" s="594"/>
      <c r="CV28" s="594"/>
      <c r="CW28" s="594"/>
      <c r="CX28" s="594"/>
      <c r="CY28" s="595"/>
      <c r="CZ28" s="627">
        <v>11.6</v>
      </c>
      <c r="DA28" s="628"/>
      <c r="DB28" s="628"/>
      <c r="DC28" s="629"/>
      <c r="DD28" s="602">
        <v>459994</v>
      </c>
      <c r="DE28" s="594"/>
      <c r="DF28" s="594"/>
      <c r="DG28" s="594"/>
      <c r="DH28" s="594"/>
      <c r="DI28" s="594"/>
      <c r="DJ28" s="594"/>
      <c r="DK28" s="595"/>
      <c r="DL28" s="602">
        <v>459994</v>
      </c>
      <c r="DM28" s="594"/>
      <c r="DN28" s="594"/>
      <c r="DO28" s="594"/>
      <c r="DP28" s="594"/>
      <c r="DQ28" s="594"/>
      <c r="DR28" s="594"/>
      <c r="DS28" s="594"/>
      <c r="DT28" s="594"/>
      <c r="DU28" s="594"/>
      <c r="DV28" s="595"/>
      <c r="DW28" s="598">
        <v>21.7</v>
      </c>
      <c r="DX28" s="621"/>
      <c r="DY28" s="621"/>
      <c r="DZ28" s="621"/>
      <c r="EA28" s="621"/>
      <c r="EB28" s="621"/>
      <c r="EC28" s="622"/>
    </row>
    <row r="29" spans="2:133" ht="11.25" customHeight="1" x14ac:dyDescent="0.15">
      <c r="B29" s="590" t="s">
        <v>285</v>
      </c>
      <c r="C29" s="591"/>
      <c r="D29" s="591"/>
      <c r="E29" s="591"/>
      <c r="F29" s="591"/>
      <c r="G29" s="591"/>
      <c r="H29" s="591"/>
      <c r="I29" s="591"/>
      <c r="J29" s="591"/>
      <c r="K29" s="591"/>
      <c r="L29" s="591"/>
      <c r="M29" s="591"/>
      <c r="N29" s="591"/>
      <c r="O29" s="591"/>
      <c r="P29" s="591"/>
      <c r="Q29" s="592"/>
      <c r="R29" s="593">
        <v>10397</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469645</v>
      </c>
      <c r="CS29" s="619"/>
      <c r="CT29" s="619"/>
      <c r="CU29" s="619"/>
      <c r="CV29" s="619"/>
      <c r="CW29" s="619"/>
      <c r="CX29" s="619"/>
      <c r="CY29" s="620"/>
      <c r="CZ29" s="627">
        <v>11.6</v>
      </c>
      <c r="DA29" s="628"/>
      <c r="DB29" s="628"/>
      <c r="DC29" s="629"/>
      <c r="DD29" s="602">
        <v>459994</v>
      </c>
      <c r="DE29" s="619"/>
      <c r="DF29" s="619"/>
      <c r="DG29" s="619"/>
      <c r="DH29" s="619"/>
      <c r="DI29" s="619"/>
      <c r="DJ29" s="619"/>
      <c r="DK29" s="620"/>
      <c r="DL29" s="602">
        <v>459994</v>
      </c>
      <c r="DM29" s="619"/>
      <c r="DN29" s="619"/>
      <c r="DO29" s="619"/>
      <c r="DP29" s="619"/>
      <c r="DQ29" s="619"/>
      <c r="DR29" s="619"/>
      <c r="DS29" s="619"/>
      <c r="DT29" s="619"/>
      <c r="DU29" s="619"/>
      <c r="DV29" s="620"/>
      <c r="DW29" s="598">
        <v>21.7</v>
      </c>
      <c r="DX29" s="621"/>
      <c r="DY29" s="621"/>
      <c r="DZ29" s="621"/>
      <c r="EA29" s="621"/>
      <c r="EB29" s="621"/>
      <c r="EC29" s="622"/>
    </row>
    <row r="30" spans="2:133" ht="11.25" customHeight="1" x14ac:dyDescent="0.15">
      <c r="B30" s="590" t="s">
        <v>290</v>
      </c>
      <c r="C30" s="591"/>
      <c r="D30" s="591"/>
      <c r="E30" s="591"/>
      <c r="F30" s="591"/>
      <c r="G30" s="591"/>
      <c r="H30" s="591"/>
      <c r="I30" s="591"/>
      <c r="J30" s="591"/>
      <c r="K30" s="591"/>
      <c r="L30" s="591"/>
      <c r="M30" s="591"/>
      <c r="N30" s="591"/>
      <c r="O30" s="591"/>
      <c r="P30" s="591"/>
      <c r="Q30" s="592"/>
      <c r="R30" s="593">
        <v>400781</v>
      </c>
      <c r="S30" s="594"/>
      <c r="T30" s="594"/>
      <c r="U30" s="594"/>
      <c r="V30" s="594"/>
      <c r="W30" s="594"/>
      <c r="X30" s="594"/>
      <c r="Y30" s="595"/>
      <c r="Z30" s="596">
        <v>9.5</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99.7</v>
      </c>
      <c r="BH30" s="652"/>
      <c r="BI30" s="652"/>
      <c r="BJ30" s="652"/>
      <c r="BK30" s="652"/>
      <c r="BL30" s="652"/>
      <c r="BM30" s="588">
        <v>98.1</v>
      </c>
      <c r="BN30" s="652"/>
      <c r="BO30" s="652"/>
      <c r="BP30" s="652"/>
      <c r="BQ30" s="653"/>
      <c r="BR30" s="651">
        <v>99.7</v>
      </c>
      <c r="BS30" s="652"/>
      <c r="BT30" s="652"/>
      <c r="BU30" s="652"/>
      <c r="BV30" s="652"/>
      <c r="BW30" s="652"/>
      <c r="BX30" s="588">
        <v>97.8</v>
      </c>
      <c r="BY30" s="652"/>
      <c r="BZ30" s="652"/>
      <c r="CA30" s="652"/>
      <c r="CB30" s="653"/>
      <c r="CD30" s="656"/>
      <c r="CE30" s="657"/>
      <c r="CF30" s="607" t="s">
        <v>293</v>
      </c>
      <c r="CG30" s="608"/>
      <c r="CH30" s="608"/>
      <c r="CI30" s="608"/>
      <c r="CJ30" s="608"/>
      <c r="CK30" s="608"/>
      <c r="CL30" s="608"/>
      <c r="CM30" s="608"/>
      <c r="CN30" s="608"/>
      <c r="CO30" s="608"/>
      <c r="CP30" s="608"/>
      <c r="CQ30" s="609"/>
      <c r="CR30" s="593">
        <v>425814</v>
      </c>
      <c r="CS30" s="594"/>
      <c r="CT30" s="594"/>
      <c r="CU30" s="594"/>
      <c r="CV30" s="594"/>
      <c r="CW30" s="594"/>
      <c r="CX30" s="594"/>
      <c r="CY30" s="595"/>
      <c r="CZ30" s="627">
        <v>10.5</v>
      </c>
      <c r="DA30" s="628"/>
      <c r="DB30" s="628"/>
      <c r="DC30" s="629"/>
      <c r="DD30" s="602">
        <v>416328</v>
      </c>
      <c r="DE30" s="594"/>
      <c r="DF30" s="594"/>
      <c r="DG30" s="594"/>
      <c r="DH30" s="594"/>
      <c r="DI30" s="594"/>
      <c r="DJ30" s="594"/>
      <c r="DK30" s="595"/>
      <c r="DL30" s="602">
        <v>416328</v>
      </c>
      <c r="DM30" s="594"/>
      <c r="DN30" s="594"/>
      <c r="DO30" s="594"/>
      <c r="DP30" s="594"/>
      <c r="DQ30" s="594"/>
      <c r="DR30" s="594"/>
      <c r="DS30" s="594"/>
      <c r="DT30" s="594"/>
      <c r="DU30" s="594"/>
      <c r="DV30" s="595"/>
      <c r="DW30" s="598">
        <v>19.7</v>
      </c>
      <c r="DX30" s="621"/>
      <c r="DY30" s="621"/>
      <c r="DZ30" s="621"/>
      <c r="EA30" s="621"/>
      <c r="EB30" s="621"/>
      <c r="EC30" s="622"/>
    </row>
    <row r="31" spans="2:133" ht="11.25" customHeight="1" x14ac:dyDescent="0.15">
      <c r="B31" s="590" t="s">
        <v>294</v>
      </c>
      <c r="C31" s="591"/>
      <c r="D31" s="591"/>
      <c r="E31" s="591"/>
      <c r="F31" s="591"/>
      <c r="G31" s="591"/>
      <c r="H31" s="591"/>
      <c r="I31" s="591"/>
      <c r="J31" s="591"/>
      <c r="K31" s="591"/>
      <c r="L31" s="591"/>
      <c r="M31" s="591"/>
      <c r="N31" s="591"/>
      <c r="O31" s="591"/>
      <c r="P31" s="591"/>
      <c r="Q31" s="592"/>
      <c r="R31" s="593">
        <v>185277</v>
      </c>
      <c r="S31" s="594"/>
      <c r="T31" s="594"/>
      <c r="U31" s="594"/>
      <c r="V31" s="594"/>
      <c r="W31" s="594"/>
      <c r="X31" s="594"/>
      <c r="Y31" s="595"/>
      <c r="Z31" s="596">
        <v>4.4000000000000004</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99.5</v>
      </c>
      <c r="BH31" s="619"/>
      <c r="BI31" s="619"/>
      <c r="BJ31" s="619"/>
      <c r="BK31" s="619"/>
      <c r="BL31" s="619"/>
      <c r="BM31" s="599">
        <v>97.4</v>
      </c>
      <c r="BN31" s="649"/>
      <c r="BO31" s="649"/>
      <c r="BP31" s="649"/>
      <c r="BQ31" s="650"/>
      <c r="BR31" s="648">
        <v>99.7</v>
      </c>
      <c r="BS31" s="619"/>
      <c r="BT31" s="619"/>
      <c r="BU31" s="619"/>
      <c r="BV31" s="619"/>
      <c r="BW31" s="619"/>
      <c r="BX31" s="599">
        <v>97.2</v>
      </c>
      <c r="BY31" s="649"/>
      <c r="BZ31" s="649"/>
      <c r="CA31" s="649"/>
      <c r="CB31" s="650"/>
      <c r="CD31" s="656"/>
      <c r="CE31" s="657"/>
      <c r="CF31" s="607" t="s">
        <v>297</v>
      </c>
      <c r="CG31" s="608"/>
      <c r="CH31" s="608"/>
      <c r="CI31" s="608"/>
      <c r="CJ31" s="608"/>
      <c r="CK31" s="608"/>
      <c r="CL31" s="608"/>
      <c r="CM31" s="608"/>
      <c r="CN31" s="608"/>
      <c r="CO31" s="608"/>
      <c r="CP31" s="608"/>
      <c r="CQ31" s="609"/>
      <c r="CR31" s="593">
        <v>43831</v>
      </c>
      <c r="CS31" s="619"/>
      <c r="CT31" s="619"/>
      <c r="CU31" s="619"/>
      <c r="CV31" s="619"/>
      <c r="CW31" s="619"/>
      <c r="CX31" s="619"/>
      <c r="CY31" s="620"/>
      <c r="CZ31" s="627">
        <v>1.1000000000000001</v>
      </c>
      <c r="DA31" s="628"/>
      <c r="DB31" s="628"/>
      <c r="DC31" s="629"/>
      <c r="DD31" s="602">
        <v>43666</v>
      </c>
      <c r="DE31" s="619"/>
      <c r="DF31" s="619"/>
      <c r="DG31" s="619"/>
      <c r="DH31" s="619"/>
      <c r="DI31" s="619"/>
      <c r="DJ31" s="619"/>
      <c r="DK31" s="620"/>
      <c r="DL31" s="602">
        <v>43666</v>
      </c>
      <c r="DM31" s="619"/>
      <c r="DN31" s="619"/>
      <c r="DO31" s="619"/>
      <c r="DP31" s="619"/>
      <c r="DQ31" s="619"/>
      <c r="DR31" s="619"/>
      <c r="DS31" s="619"/>
      <c r="DT31" s="619"/>
      <c r="DU31" s="619"/>
      <c r="DV31" s="620"/>
      <c r="DW31" s="598">
        <v>2.1</v>
      </c>
      <c r="DX31" s="621"/>
      <c r="DY31" s="621"/>
      <c r="DZ31" s="621"/>
      <c r="EA31" s="621"/>
      <c r="EB31" s="621"/>
      <c r="EC31" s="622"/>
    </row>
    <row r="32" spans="2:133" ht="11.25" customHeight="1" x14ac:dyDescent="0.15">
      <c r="B32" s="590" t="s">
        <v>298</v>
      </c>
      <c r="C32" s="591"/>
      <c r="D32" s="591"/>
      <c r="E32" s="591"/>
      <c r="F32" s="591"/>
      <c r="G32" s="591"/>
      <c r="H32" s="591"/>
      <c r="I32" s="591"/>
      <c r="J32" s="591"/>
      <c r="K32" s="591"/>
      <c r="L32" s="591"/>
      <c r="M32" s="591"/>
      <c r="N32" s="591"/>
      <c r="O32" s="591"/>
      <c r="P32" s="591"/>
      <c r="Q32" s="592"/>
      <c r="R32" s="593">
        <v>57778</v>
      </c>
      <c r="S32" s="594"/>
      <c r="T32" s="594"/>
      <c r="U32" s="594"/>
      <c r="V32" s="594"/>
      <c r="W32" s="594"/>
      <c r="X32" s="594"/>
      <c r="Y32" s="595"/>
      <c r="Z32" s="596">
        <v>1.4</v>
      </c>
      <c r="AA32" s="596"/>
      <c r="AB32" s="596"/>
      <c r="AC32" s="596"/>
      <c r="AD32" s="597">
        <v>342</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99.7</v>
      </c>
      <c r="BH32" s="661"/>
      <c r="BI32" s="661"/>
      <c r="BJ32" s="661"/>
      <c r="BK32" s="661"/>
      <c r="BL32" s="661"/>
      <c r="BM32" s="662">
        <v>98.2</v>
      </c>
      <c r="BN32" s="661"/>
      <c r="BO32" s="661"/>
      <c r="BP32" s="661"/>
      <c r="BQ32" s="663"/>
      <c r="BR32" s="660">
        <v>99.8</v>
      </c>
      <c r="BS32" s="661"/>
      <c r="BT32" s="661"/>
      <c r="BU32" s="661"/>
      <c r="BV32" s="661"/>
      <c r="BW32" s="661"/>
      <c r="BX32" s="662">
        <v>97.9</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1"/>
      <c r="DY32" s="621"/>
      <c r="DZ32" s="621"/>
      <c r="EA32" s="621"/>
      <c r="EB32" s="621"/>
      <c r="EC32" s="622"/>
    </row>
    <row r="33" spans="2:133" ht="11.25" customHeight="1" x14ac:dyDescent="0.15">
      <c r="B33" s="590" t="s">
        <v>301</v>
      </c>
      <c r="C33" s="591"/>
      <c r="D33" s="591"/>
      <c r="E33" s="591"/>
      <c r="F33" s="591"/>
      <c r="G33" s="591"/>
      <c r="H33" s="591"/>
      <c r="I33" s="591"/>
      <c r="J33" s="591"/>
      <c r="K33" s="591"/>
      <c r="L33" s="591"/>
      <c r="M33" s="591"/>
      <c r="N33" s="591"/>
      <c r="O33" s="591"/>
      <c r="P33" s="591"/>
      <c r="Q33" s="592"/>
      <c r="R33" s="593">
        <v>478118</v>
      </c>
      <c r="S33" s="594"/>
      <c r="T33" s="594"/>
      <c r="U33" s="594"/>
      <c r="V33" s="594"/>
      <c r="W33" s="594"/>
      <c r="X33" s="594"/>
      <c r="Y33" s="595"/>
      <c r="Z33" s="596">
        <v>11.3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1640515</v>
      </c>
      <c r="CS33" s="619"/>
      <c r="CT33" s="619"/>
      <c r="CU33" s="619"/>
      <c r="CV33" s="619"/>
      <c r="CW33" s="619"/>
      <c r="CX33" s="619"/>
      <c r="CY33" s="620"/>
      <c r="CZ33" s="627">
        <v>40.6</v>
      </c>
      <c r="DA33" s="628"/>
      <c r="DB33" s="628"/>
      <c r="DC33" s="629"/>
      <c r="DD33" s="602">
        <v>1224152</v>
      </c>
      <c r="DE33" s="619"/>
      <c r="DF33" s="619"/>
      <c r="DG33" s="619"/>
      <c r="DH33" s="619"/>
      <c r="DI33" s="619"/>
      <c r="DJ33" s="619"/>
      <c r="DK33" s="620"/>
      <c r="DL33" s="602">
        <v>740279</v>
      </c>
      <c r="DM33" s="619"/>
      <c r="DN33" s="619"/>
      <c r="DO33" s="619"/>
      <c r="DP33" s="619"/>
      <c r="DQ33" s="619"/>
      <c r="DR33" s="619"/>
      <c r="DS33" s="619"/>
      <c r="DT33" s="619"/>
      <c r="DU33" s="619"/>
      <c r="DV33" s="620"/>
      <c r="DW33" s="598">
        <v>35</v>
      </c>
      <c r="DX33" s="621"/>
      <c r="DY33" s="621"/>
      <c r="DZ33" s="621"/>
      <c r="EA33" s="621"/>
      <c r="EB33" s="621"/>
      <c r="EC33" s="622"/>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475138</v>
      </c>
      <c r="CS34" s="594"/>
      <c r="CT34" s="594"/>
      <c r="CU34" s="594"/>
      <c r="CV34" s="594"/>
      <c r="CW34" s="594"/>
      <c r="CX34" s="594"/>
      <c r="CY34" s="595"/>
      <c r="CZ34" s="627">
        <v>11.8</v>
      </c>
      <c r="DA34" s="628"/>
      <c r="DB34" s="628"/>
      <c r="DC34" s="629"/>
      <c r="DD34" s="602">
        <v>330376</v>
      </c>
      <c r="DE34" s="594"/>
      <c r="DF34" s="594"/>
      <c r="DG34" s="594"/>
      <c r="DH34" s="594"/>
      <c r="DI34" s="594"/>
      <c r="DJ34" s="594"/>
      <c r="DK34" s="595"/>
      <c r="DL34" s="602">
        <v>240480</v>
      </c>
      <c r="DM34" s="594"/>
      <c r="DN34" s="594"/>
      <c r="DO34" s="594"/>
      <c r="DP34" s="594"/>
      <c r="DQ34" s="594"/>
      <c r="DR34" s="594"/>
      <c r="DS34" s="594"/>
      <c r="DT34" s="594"/>
      <c r="DU34" s="594"/>
      <c r="DV34" s="595"/>
      <c r="DW34" s="598">
        <v>11.4</v>
      </c>
      <c r="DX34" s="621"/>
      <c r="DY34" s="621"/>
      <c r="DZ34" s="621"/>
      <c r="EA34" s="621"/>
      <c r="EB34" s="621"/>
      <c r="EC34" s="622"/>
    </row>
    <row r="35" spans="2:133" ht="11.25" customHeight="1" x14ac:dyDescent="0.15">
      <c r="B35" s="590" t="s">
        <v>307</v>
      </c>
      <c r="C35" s="591"/>
      <c r="D35" s="591"/>
      <c r="E35" s="591"/>
      <c r="F35" s="591"/>
      <c r="G35" s="591"/>
      <c r="H35" s="591"/>
      <c r="I35" s="591"/>
      <c r="J35" s="591"/>
      <c r="K35" s="591"/>
      <c r="L35" s="591"/>
      <c r="M35" s="591"/>
      <c r="N35" s="591"/>
      <c r="O35" s="591"/>
      <c r="P35" s="591"/>
      <c r="Q35" s="592"/>
      <c r="R35" s="593">
        <v>120318</v>
      </c>
      <c r="S35" s="594"/>
      <c r="T35" s="594"/>
      <c r="U35" s="594"/>
      <c r="V35" s="594"/>
      <c r="W35" s="594"/>
      <c r="X35" s="594"/>
      <c r="Y35" s="595"/>
      <c r="Z35" s="596">
        <v>2.8</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440934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11510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163848</v>
      </c>
      <c r="CS35" s="619"/>
      <c r="CT35" s="619"/>
      <c r="CU35" s="619"/>
      <c r="CV35" s="619"/>
      <c r="CW35" s="619"/>
      <c r="CX35" s="619"/>
      <c r="CY35" s="620"/>
      <c r="CZ35" s="627">
        <v>4.0999999999999996</v>
      </c>
      <c r="DA35" s="628"/>
      <c r="DB35" s="628"/>
      <c r="DC35" s="629"/>
      <c r="DD35" s="602">
        <v>57948</v>
      </c>
      <c r="DE35" s="619"/>
      <c r="DF35" s="619"/>
      <c r="DG35" s="619"/>
      <c r="DH35" s="619"/>
      <c r="DI35" s="619"/>
      <c r="DJ35" s="619"/>
      <c r="DK35" s="620"/>
      <c r="DL35" s="602">
        <v>57948</v>
      </c>
      <c r="DM35" s="619"/>
      <c r="DN35" s="619"/>
      <c r="DO35" s="619"/>
      <c r="DP35" s="619"/>
      <c r="DQ35" s="619"/>
      <c r="DR35" s="619"/>
      <c r="DS35" s="619"/>
      <c r="DT35" s="619"/>
      <c r="DU35" s="619"/>
      <c r="DV35" s="620"/>
      <c r="DW35" s="598">
        <v>2.7</v>
      </c>
      <c r="DX35" s="621"/>
      <c r="DY35" s="621"/>
      <c r="DZ35" s="621"/>
      <c r="EA35" s="621"/>
      <c r="EB35" s="621"/>
      <c r="EC35" s="622"/>
    </row>
    <row r="36" spans="2:133" ht="11.25" customHeight="1" x14ac:dyDescent="0.15">
      <c r="B36" s="636" t="s">
        <v>311</v>
      </c>
      <c r="C36" s="637"/>
      <c r="D36" s="637"/>
      <c r="E36" s="637"/>
      <c r="F36" s="637"/>
      <c r="G36" s="637"/>
      <c r="H36" s="637"/>
      <c r="I36" s="637"/>
      <c r="J36" s="637"/>
      <c r="K36" s="637"/>
      <c r="L36" s="637"/>
      <c r="M36" s="637"/>
      <c r="N36" s="637"/>
      <c r="O36" s="637"/>
      <c r="P36" s="637"/>
      <c r="Q36" s="638"/>
      <c r="R36" s="665">
        <v>4239371</v>
      </c>
      <c r="S36" s="666"/>
      <c r="T36" s="666"/>
      <c r="U36" s="666"/>
      <c r="V36" s="666"/>
      <c r="W36" s="666"/>
      <c r="X36" s="666"/>
      <c r="Y36" s="667"/>
      <c r="Z36" s="668">
        <v>100</v>
      </c>
      <c r="AA36" s="668"/>
      <c r="AB36" s="668"/>
      <c r="AC36" s="668"/>
      <c r="AD36" s="669">
        <v>1995101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124959</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11510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558259</v>
      </c>
      <c r="CS36" s="594"/>
      <c r="CT36" s="594"/>
      <c r="CU36" s="594"/>
      <c r="CV36" s="594"/>
      <c r="CW36" s="594"/>
      <c r="CX36" s="594"/>
      <c r="CY36" s="595"/>
      <c r="CZ36" s="627">
        <v>13.8</v>
      </c>
      <c r="DA36" s="628"/>
      <c r="DB36" s="628"/>
      <c r="DC36" s="629"/>
      <c r="DD36" s="602">
        <v>430957</v>
      </c>
      <c r="DE36" s="594"/>
      <c r="DF36" s="594"/>
      <c r="DG36" s="594"/>
      <c r="DH36" s="594"/>
      <c r="DI36" s="594"/>
      <c r="DJ36" s="594"/>
      <c r="DK36" s="595"/>
      <c r="DL36" s="602">
        <v>253574</v>
      </c>
      <c r="DM36" s="594"/>
      <c r="DN36" s="594"/>
      <c r="DO36" s="594"/>
      <c r="DP36" s="594"/>
      <c r="DQ36" s="594"/>
      <c r="DR36" s="594"/>
      <c r="DS36" s="594"/>
      <c r="DT36" s="594"/>
      <c r="DU36" s="594"/>
      <c r="DV36" s="595"/>
      <c r="DW36" s="598">
        <v>12</v>
      </c>
      <c r="DX36" s="621"/>
      <c r="DY36" s="621"/>
      <c r="DZ36" s="621"/>
      <c r="EA36" s="621"/>
      <c r="EB36" s="621"/>
      <c r="EC36" s="622"/>
    </row>
    <row r="37" spans="2:133" ht="11.25" customHeight="1" x14ac:dyDescent="0.15">
      <c r="AQ37" s="672" t="s">
        <v>315</v>
      </c>
      <c r="AR37" s="673"/>
      <c r="AS37" s="673"/>
      <c r="AT37" s="673"/>
      <c r="AU37" s="673"/>
      <c r="AV37" s="673"/>
      <c r="AW37" s="673"/>
      <c r="AX37" s="673"/>
      <c r="AY37" s="674"/>
      <c r="AZ37" s="593">
        <v>66110</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386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158860</v>
      </c>
      <c r="CS37" s="619"/>
      <c r="CT37" s="619"/>
      <c r="CU37" s="619"/>
      <c r="CV37" s="619"/>
      <c r="CW37" s="619"/>
      <c r="CX37" s="619"/>
      <c r="CY37" s="620"/>
      <c r="CZ37" s="627">
        <v>3.9</v>
      </c>
      <c r="DA37" s="628"/>
      <c r="DB37" s="628"/>
      <c r="DC37" s="629"/>
      <c r="DD37" s="602">
        <v>158815</v>
      </c>
      <c r="DE37" s="619"/>
      <c r="DF37" s="619"/>
      <c r="DG37" s="619"/>
      <c r="DH37" s="619"/>
      <c r="DI37" s="619"/>
      <c r="DJ37" s="619"/>
      <c r="DK37" s="620"/>
      <c r="DL37" s="602">
        <v>150937</v>
      </c>
      <c r="DM37" s="619"/>
      <c r="DN37" s="619"/>
      <c r="DO37" s="619"/>
      <c r="DP37" s="619"/>
      <c r="DQ37" s="619"/>
      <c r="DR37" s="619"/>
      <c r="DS37" s="619"/>
      <c r="DT37" s="619"/>
      <c r="DU37" s="619"/>
      <c r="DV37" s="620"/>
      <c r="DW37" s="598">
        <v>7.1</v>
      </c>
      <c r="DX37" s="621"/>
      <c r="DY37" s="621"/>
      <c r="DZ37" s="621"/>
      <c r="EA37" s="621"/>
      <c r="EB37" s="621"/>
      <c r="EC37" s="622"/>
    </row>
    <row r="38" spans="2:133" ht="11.25" customHeight="1" x14ac:dyDescent="0.15">
      <c r="AQ38" s="672" t="s">
        <v>318</v>
      </c>
      <c r="AR38" s="673"/>
      <c r="AS38" s="673"/>
      <c r="AT38" s="673"/>
      <c r="AU38" s="673"/>
      <c r="AV38" s="673"/>
      <c r="AW38" s="673"/>
      <c r="AX38" s="673"/>
      <c r="AY38" s="674"/>
      <c r="AZ38" s="593">
        <v>15611</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634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425323</v>
      </c>
      <c r="CS38" s="594"/>
      <c r="CT38" s="594"/>
      <c r="CU38" s="594"/>
      <c r="CV38" s="594"/>
      <c r="CW38" s="594"/>
      <c r="CX38" s="594"/>
      <c r="CY38" s="595"/>
      <c r="CZ38" s="627">
        <v>10.5</v>
      </c>
      <c r="DA38" s="628"/>
      <c r="DB38" s="628"/>
      <c r="DC38" s="629"/>
      <c r="DD38" s="602">
        <v>398322</v>
      </c>
      <c r="DE38" s="594"/>
      <c r="DF38" s="594"/>
      <c r="DG38" s="594"/>
      <c r="DH38" s="594"/>
      <c r="DI38" s="594"/>
      <c r="DJ38" s="594"/>
      <c r="DK38" s="595"/>
      <c r="DL38" s="602">
        <v>188277</v>
      </c>
      <c r="DM38" s="594"/>
      <c r="DN38" s="594"/>
      <c r="DO38" s="594"/>
      <c r="DP38" s="594"/>
      <c r="DQ38" s="594"/>
      <c r="DR38" s="594"/>
      <c r="DS38" s="594"/>
      <c r="DT38" s="594"/>
      <c r="DU38" s="594"/>
      <c r="DV38" s="595"/>
      <c r="DW38" s="598">
        <v>8.9</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v>9471</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77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11421</v>
      </c>
      <c r="CS39" s="619"/>
      <c r="CT39" s="619"/>
      <c r="CU39" s="619"/>
      <c r="CV39" s="619"/>
      <c r="CW39" s="619"/>
      <c r="CX39" s="619"/>
      <c r="CY39" s="620"/>
      <c r="CZ39" s="627">
        <v>0.3</v>
      </c>
      <c r="DA39" s="628"/>
      <c r="DB39" s="628"/>
      <c r="DC39" s="629"/>
      <c r="DD39" s="602">
        <v>23</v>
      </c>
      <c r="DE39" s="619"/>
      <c r="DF39" s="619"/>
      <c r="DG39" s="619"/>
      <c r="DH39" s="619"/>
      <c r="DI39" s="619"/>
      <c r="DJ39" s="619"/>
      <c r="DK39" s="620"/>
      <c r="DL39" s="602" t="s">
        <v>325</v>
      </c>
      <c r="DM39" s="619"/>
      <c r="DN39" s="619"/>
      <c r="DO39" s="619"/>
      <c r="DP39" s="619"/>
      <c r="DQ39" s="619"/>
      <c r="DR39" s="619"/>
      <c r="DS39" s="619"/>
      <c r="DT39" s="619"/>
      <c r="DU39" s="619"/>
      <c r="DV39" s="620"/>
      <c r="DW39" s="598" t="s">
        <v>325</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51849</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144</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6526</v>
      </c>
      <c r="CS40" s="594"/>
      <c r="CT40" s="594"/>
      <c r="CU40" s="594"/>
      <c r="CV40" s="594"/>
      <c r="CW40" s="594"/>
      <c r="CX40" s="594"/>
      <c r="CY40" s="595"/>
      <c r="CZ40" s="627">
        <v>0.2</v>
      </c>
      <c r="DA40" s="628"/>
      <c r="DB40" s="628"/>
      <c r="DC40" s="629"/>
      <c r="DD40" s="602">
        <v>6526</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172934</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368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1086491</v>
      </c>
      <c r="CS42" s="594"/>
      <c r="CT42" s="594"/>
      <c r="CU42" s="594"/>
      <c r="CV42" s="594"/>
      <c r="CW42" s="594"/>
      <c r="CX42" s="594"/>
      <c r="CY42" s="595"/>
      <c r="CZ42" s="627">
        <v>26.9</v>
      </c>
      <c r="DA42" s="686"/>
      <c r="DB42" s="686"/>
      <c r="DC42" s="687"/>
      <c r="DD42" s="602">
        <v>407145</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11624</v>
      </c>
      <c r="CS43" s="619"/>
      <c r="CT43" s="619"/>
      <c r="CU43" s="619"/>
      <c r="CV43" s="619"/>
      <c r="CW43" s="619"/>
      <c r="CX43" s="619"/>
      <c r="CY43" s="620"/>
      <c r="CZ43" s="627">
        <v>0.3</v>
      </c>
      <c r="DA43" s="628"/>
      <c r="DB43" s="628"/>
      <c r="DC43" s="629"/>
      <c r="DD43" s="602">
        <v>11624</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837803</v>
      </c>
      <c r="CS44" s="594"/>
      <c r="CT44" s="594"/>
      <c r="CU44" s="594"/>
      <c r="CV44" s="594"/>
      <c r="CW44" s="594"/>
      <c r="CX44" s="594"/>
      <c r="CY44" s="595"/>
      <c r="CZ44" s="627">
        <v>20.7</v>
      </c>
      <c r="DA44" s="686"/>
      <c r="DB44" s="686"/>
      <c r="DC44" s="687"/>
      <c r="DD44" s="602">
        <v>388247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339</v>
      </c>
      <c r="CG45" s="591"/>
      <c r="CH45" s="591"/>
      <c r="CI45" s="591"/>
      <c r="CJ45" s="591"/>
      <c r="CK45" s="591"/>
      <c r="CL45" s="591"/>
      <c r="CM45" s="591"/>
      <c r="CN45" s="591"/>
      <c r="CO45" s="591"/>
      <c r="CP45" s="591"/>
      <c r="CQ45" s="592"/>
      <c r="CR45" s="593">
        <v>178623</v>
      </c>
      <c r="CS45" s="619"/>
      <c r="CT45" s="619"/>
      <c r="CU45" s="619"/>
      <c r="CV45" s="619"/>
      <c r="CW45" s="619"/>
      <c r="CX45" s="619"/>
      <c r="CY45" s="620"/>
      <c r="CZ45" s="627">
        <v>4.4000000000000004</v>
      </c>
      <c r="DA45" s="628"/>
      <c r="DB45" s="628"/>
      <c r="DC45" s="629"/>
      <c r="DD45" s="602">
        <v>26628</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340</v>
      </c>
      <c r="CG46" s="591"/>
      <c r="CH46" s="591"/>
      <c r="CI46" s="591"/>
      <c r="CJ46" s="591"/>
      <c r="CK46" s="591"/>
      <c r="CL46" s="591"/>
      <c r="CM46" s="591"/>
      <c r="CN46" s="591"/>
      <c r="CO46" s="591"/>
      <c r="CP46" s="591"/>
      <c r="CQ46" s="592"/>
      <c r="CR46" s="593">
        <v>652401</v>
      </c>
      <c r="CS46" s="594"/>
      <c r="CT46" s="594"/>
      <c r="CU46" s="594"/>
      <c r="CV46" s="594"/>
      <c r="CW46" s="594"/>
      <c r="CX46" s="594"/>
      <c r="CY46" s="595"/>
      <c r="CZ46" s="627">
        <v>16.2</v>
      </c>
      <c r="DA46" s="686"/>
      <c r="DB46" s="686"/>
      <c r="DC46" s="687"/>
      <c r="DD46" s="602">
        <v>357805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341</v>
      </c>
      <c r="CG47" s="591"/>
      <c r="CH47" s="591"/>
      <c r="CI47" s="591"/>
      <c r="CJ47" s="591"/>
      <c r="CK47" s="591"/>
      <c r="CL47" s="591"/>
      <c r="CM47" s="591"/>
      <c r="CN47" s="591"/>
      <c r="CO47" s="591"/>
      <c r="CP47" s="591"/>
      <c r="CQ47" s="592"/>
      <c r="CR47" s="593">
        <v>248688</v>
      </c>
      <c r="CS47" s="619"/>
      <c r="CT47" s="619"/>
      <c r="CU47" s="619"/>
      <c r="CV47" s="619"/>
      <c r="CW47" s="619"/>
      <c r="CX47" s="619"/>
      <c r="CY47" s="620"/>
      <c r="CZ47" s="627">
        <v>6.2</v>
      </c>
      <c r="DA47" s="628"/>
      <c r="DB47" s="628"/>
      <c r="DC47" s="629"/>
      <c r="DD47" s="602">
        <v>18898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342</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86"/>
      <c r="DB48" s="686"/>
      <c r="DC48" s="687"/>
      <c r="DD48" s="602" t="s">
        <v>221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343</v>
      </c>
      <c r="CE49" s="637"/>
      <c r="CF49" s="637"/>
      <c r="CG49" s="637"/>
      <c r="CH49" s="637"/>
      <c r="CI49" s="637"/>
      <c r="CJ49" s="637"/>
      <c r="CK49" s="637"/>
      <c r="CL49" s="637"/>
      <c r="CM49" s="637"/>
      <c r="CN49" s="637"/>
      <c r="CO49" s="637"/>
      <c r="CP49" s="637"/>
      <c r="CQ49" s="638"/>
      <c r="CR49" s="665">
        <v>4038481</v>
      </c>
      <c r="CS49" s="661"/>
      <c r="CT49" s="661"/>
      <c r="CU49" s="661"/>
      <c r="CV49" s="661"/>
      <c r="CW49" s="661"/>
      <c r="CX49" s="661"/>
      <c r="CY49" s="688"/>
      <c r="CZ49" s="689">
        <v>100</v>
      </c>
      <c r="DA49" s="690"/>
      <c r="DB49" s="690"/>
      <c r="DC49" s="691"/>
      <c r="DD49" s="692">
        <v>2752577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4238</v>
      </c>
      <c r="R7" s="723"/>
      <c r="S7" s="723"/>
      <c r="T7" s="723"/>
      <c r="U7" s="723"/>
      <c r="V7" s="723">
        <v>4038</v>
      </c>
      <c r="W7" s="723"/>
      <c r="X7" s="723"/>
      <c r="Y7" s="723"/>
      <c r="Z7" s="723"/>
      <c r="AA7" s="723">
        <v>201</v>
      </c>
      <c r="AB7" s="723"/>
      <c r="AC7" s="723"/>
      <c r="AD7" s="723"/>
      <c r="AE7" s="724"/>
      <c r="AF7" s="725">
        <v>176</v>
      </c>
      <c r="AG7" s="726"/>
      <c r="AH7" s="726"/>
      <c r="AI7" s="726"/>
      <c r="AJ7" s="727"/>
      <c r="AK7" s="762">
        <v>401</v>
      </c>
      <c r="AL7" s="763"/>
      <c r="AM7" s="763"/>
      <c r="AN7" s="763"/>
      <c r="AO7" s="763"/>
      <c r="AP7" s="763">
        <v>3859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551</v>
      </c>
      <c r="BS7" s="766" t="s">
        <v>550</v>
      </c>
      <c r="BT7" s="767"/>
      <c r="BU7" s="767"/>
      <c r="BV7" s="767"/>
      <c r="BW7" s="767"/>
      <c r="BX7" s="767"/>
      <c r="BY7" s="767"/>
      <c r="BZ7" s="767"/>
      <c r="CA7" s="767"/>
      <c r="CB7" s="767"/>
      <c r="CC7" s="767"/>
      <c r="CD7" s="767"/>
      <c r="CE7" s="767"/>
      <c r="CF7" s="767"/>
      <c r="CG7" s="768"/>
      <c r="CH7" s="759">
        <v>4</v>
      </c>
      <c r="CI7" s="760"/>
      <c r="CJ7" s="760"/>
      <c r="CK7" s="760"/>
      <c r="CL7" s="761"/>
      <c r="CM7" s="759">
        <v>49</v>
      </c>
      <c r="CN7" s="760"/>
      <c r="CO7" s="760"/>
      <c r="CP7" s="760"/>
      <c r="CQ7" s="761"/>
      <c r="CR7" s="759">
        <v>49</v>
      </c>
      <c r="CS7" s="760"/>
      <c r="CT7" s="760"/>
      <c r="CU7" s="760"/>
      <c r="CV7" s="761"/>
      <c r="CW7" s="759" t="s">
        <v>480</v>
      </c>
      <c r="CX7" s="760"/>
      <c r="CY7" s="760"/>
      <c r="CZ7" s="760"/>
      <c r="DA7" s="761"/>
      <c r="DB7" s="759" t="s">
        <v>480</v>
      </c>
      <c r="DC7" s="760"/>
      <c r="DD7" s="760"/>
      <c r="DE7" s="760"/>
      <c r="DF7" s="761"/>
      <c r="DG7" s="759" t="s">
        <v>480</v>
      </c>
      <c r="DH7" s="760"/>
      <c r="DI7" s="760"/>
      <c r="DJ7" s="760"/>
      <c r="DK7" s="761"/>
      <c r="DL7" s="759">
        <v>70</v>
      </c>
      <c r="DM7" s="760"/>
      <c r="DN7" s="760"/>
      <c r="DO7" s="760"/>
      <c r="DP7" s="761"/>
      <c r="DQ7" s="759">
        <v>7</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v>0</v>
      </c>
      <c r="AB8" s="747"/>
      <c r="AC8" s="747"/>
      <c r="AD8" s="747"/>
      <c r="AE8" s="748"/>
      <c r="AF8" s="749">
        <v>0</v>
      </c>
      <c r="AG8" s="750"/>
      <c r="AH8" s="750"/>
      <c r="AI8" s="750"/>
      <c r="AJ8" s="751"/>
      <c r="AK8" s="752" t="s">
        <v>480</v>
      </c>
      <c r="AL8" s="753"/>
      <c r="AM8" s="753"/>
      <c r="AN8" s="753"/>
      <c r="AO8" s="753"/>
      <c r="AP8" s="753">
        <v>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4239</v>
      </c>
      <c r="R23" s="782"/>
      <c r="S23" s="782"/>
      <c r="T23" s="782"/>
      <c r="U23" s="782"/>
      <c r="V23" s="782">
        <v>4038</v>
      </c>
      <c r="W23" s="782"/>
      <c r="X23" s="782"/>
      <c r="Y23" s="782"/>
      <c r="Z23" s="782"/>
      <c r="AA23" s="782">
        <v>201</v>
      </c>
      <c r="AB23" s="782"/>
      <c r="AC23" s="782"/>
      <c r="AD23" s="782"/>
      <c r="AE23" s="783"/>
      <c r="AF23" s="784">
        <v>176</v>
      </c>
      <c r="AG23" s="782"/>
      <c r="AH23" s="782"/>
      <c r="AI23" s="782"/>
      <c r="AJ23" s="785"/>
      <c r="AK23" s="786"/>
      <c r="AL23" s="787"/>
      <c r="AM23" s="787"/>
      <c r="AN23" s="787"/>
      <c r="AO23" s="787"/>
      <c r="AP23" s="782">
        <v>3862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353</v>
      </c>
      <c r="R28" s="811"/>
      <c r="S28" s="811"/>
      <c r="T28" s="811"/>
      <c r="U28" s="811"/>
      <c r="V28" s="811">
        <v>341</v>
      </c>
      <c r="W28" s="811"/>
      <c r="X28" s="811"/>
      <c r="Y28" s="811"/>
      <c r="Z28" s="811"/>
      <c r="AA28" s="811">
        <v>12</v>
      </c>
      <c r="AB28" s="811"/>
      <c r="AC28" s="811"/>
      <c r="AD28" s="811"/>
      <c r="AE28" s="812"/>
      <c r="AF28" s="813">
        <v>12</v>
      </c>
      <c r="AG28" s="811"/>
      <c r="AH28" s="811"/>
      <c r="AI28" s="811"/>
      <c r="AJ28" s="814"/>
      <c r="AK28" s="815">
        <v>18</v>
      </c>
      <c r="AL28" s="806"/>
      <c r="AM28" s="806"/>
      <c r="AN28" s="806"/>
      <c r="AO28" s="806"/>
      <c r="AP28" s="806" t="s">
        <v>480</v>
      </c>
      <c r="AQ28" s="806"/>
      <c r="AR28" s="806"/>
      <c r="AS28" s="806"/>
      <c r="AT28" s="806"/>
      <c r="AU28" s="806" t="s">
        <v>480</v>
      </c>
      <c r="AV28" s="806"/>
      <c r="AW28" s="806"/>
      <c r="AX28" s="806"/>
      <c r="AY28" s="806"/>
      <c r="AZ28" s="807" t="s">
        <v>480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252</v>
      </c>
      <c r="R29" s="747"/>
      <c r="S29" s="747"/>
      <c r="T29" s="747"/>
      <c r="U29" s="747"/>
      <c r="V29" s="747">
        <v>241</v>
      </c>
      <c r="W29" s="747"/>
      <c r="X29" s="747"/>
      <c r="Y29" s="747"/>
      <c r="Z29" s="747"/>
      <c r="AA29" s="747">
        <v>11</v>
      </c>
      <c r="AB29" s="747"/>
      <c r="AC29" s="747"/>
      <c r="AD29" s="747"/>
      <c r="AE29" s="748"/>
      <c r="AF29" s="749">
        <v>11</v>
      </c>
      <c r="AG29" s="750"/>
      <c r="AH29" s="750"/>
      <c r="AI29" s="750"/>
      <c r="AJ29" s="751"/>
      <c r="AK29" s="818">
        <v>39</v>
      </c>
      <c r="AL29" s="819"/>
      <c r="AM29" s="819"/>
      <c r="AN29" s="819"/>
      <c r="AO29" s="819"/>
      <c r="AP29" s="819">
        <v>27</v>
      </c>
      <c r="AQ29" s="819"/>
      <c r="AR29" s="819"/>
      <c r="AS29" s="819"/>
      <c r="AT29" s="819"/>
      <c r="AU29" s="819">
        <v>4</v>
      </c>
      <c r="AV29" s="819"/>
      <c r="AW29" s="819"/>
      <c r="AX29" s="819"/>
      <c r="AY29" s="819"/>
      <c r="AZ29" s="820" t="s">
        <v>480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564</v>
      </c>
      <c r="R30" s="747"/>
      <c r="S30" s="747"/>
      <c r="T30" s="747"/>
      <c r="U30" s="747"/>
      <c r="V30" s="747">
        <v>555</v>
      </c>
      <c r="W30" s="747"/>
      <c r="X30" s="747"/>
      <c r="Y30" s="747"/>
      <c r="Z30" s="747"/>
      <c r="AA30" s="747">
        <v>9</v>
      </c>
      <c r="AB30" s="747"/>
      <c r="AC30" s="747"/>
      <c r="AD30" s="747"/>
      <c r="AE30" s="748"/>
      <c r="AF30" s="749">
        <v>9</v>
      </c>
      <c r="AG30" s="750"/>
      <c r="AH30" s="750"/>
      <c r="AI30" s="750"/>
      <c r="AJ30" s="751"/>
      <c r="AK30" s="818">
        <v>82</v>
      </c>
      <c r="AL30" s="819"/>
      <c r="AM30" s="819"/>
      <c r="AN30" s="819"/>
      <c r="AO30" s="819"/>
      <c r="AP30" s="819">
        <v>2</v>
      </c>
      <c r="AQ30" s="819"/>
      <c r="AR30" s="819"/>
      <c r="AS30" s="819"/>
      <c r="AT30" s="819"/>
      <c r="AU30" s="819" t="s">
        <v>480</v>
      </c>
      <c r="AV30" s="819"/>
      <c r="AW30" s="819"/>
      <c r="AX30" s="819"/>
      <c r="AY30" s="819"/>
      <c r="AZ30" s="820" t="s">
        <v>480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3</v>
      </c>
      <c r="R31" s="747"/>
      <c r="S31" s="747"/>
      <c r="T31" s="747"/>
      <c r="U31" s="747"/>
      <c r="V31" s="747">
        <v>3</v>
      </c>
      <c r="W31" s="747"/>
      <c r="X31" s="747"/>
      <c r="Y31" s="747"/>
      <c r="Z31" s="747"/>
      <c r="AA31" s="747">
        <v>1</v>
      </c>
      <c r="AB31" s="747"/>
      <c r="AC31" s="747"/>
      <c r="AD31" s="747"/>
      <c r="AE31" s="748"/>
      <c r="AF31" s="749">
        <v>1</v>
      </c>
      <c r="AG31" s="750"/>
      <c r="AH31" s="750"/>
      <c r="AI31" s="750"/>
      <c r="AJ31" s="751"/>
      <c r="AK31" s="818" t="s">
        <v>480</v>
      </c>
      <c r="AL31" s="819"/>
      <c r="AM31" s="819"/>
      <c r="AN31" s="819"/>
      <c r="AO31" s="819"/>
      <c r="AP31" s="819" t="s">
        <v>480</v>
      </c>
      <c r="AQ31" s="819"/>
      <c r="AR31" s="819"/>
      <c r="AS31" s="819"/>
      <c r="AT31" s="819"/>
      <c r="AU31" s="819" t="s">
        <v>480</v>
      </c>
      <c r="AV31" s="819"/>
      <c r="AW31" s="819"/>
      <c r="AX31" s="819"/>
      <c r="AY31" s="819"/>
      <c r="AZ31" s="820" t="s">
        <v>480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t="s">
        <v>480</v>
      </c>
      <c r="R32" s="747"/>
      <c r="S32" s="747"/>
      <c r="T32" s="747"/>
      <c r="U32" s="747"/>
      <c r="V32" s="747">
        <v>45</v>
      </c>
      <c r="W32" s="747"/>
      <c r="X32" s="747"/>
      <c r="Y32" s="747"/>
      <c r="Z32" s="747"/>
      <c r="AA32" s="747">
        <v>-45</v>
      </c>
      <c r="AB32" s="747"/>
      <c r="AC32" s="747"/>
      <c r="AD32" s="747"/>
      <c r="AE32" s="748"/>
      <c r="AF32" s="749">
        <v>-45</v>
      </c>
      <c r="AG32" s="750"/>
      <c r="AH32" s="750"/>
      <c r="AI32" s="750"/>
      <c r="AJ32" s="751"/>
      <c r="AK32" s="818" t="s">
        <v>480</v>
      </c>
      <c r="AL32" s="819"/>
      <c r="AM32" s="819"/>
      <c r="AN32" s="819"/>
      <c r="AO32" s="819"/>
      <c r="AP32" s="819">
        <v>723</v>
      </c>
      <c r="AQ32" s="819"/>
      <c r="AR32" s="819"/>
      <c r="AS32" s="819"/>
      <c r="AT32" s="819"/>
      <c r="AU32" s="819" t="s">
        <v>480</v>
      </c>
      <c r="AV32" s="819"/>
      <c r="AW32" s="819"/>
      <c r="AX32" s="819"/>
      <c r="AY32" s="819"/>
      <c r="AZ32" s="820" t="s">
        <v>480</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50</v>
      </c>
      <c r="R33" s="747"/>
      <c r="S33" s="747"/>
      <c r="T33" s="747"/>
      <c r="U33" s="747"/>
      <c r="V33" s="747">
        <v>50</v>
      </c>
      <c r="W33" s="747"/>
      <c r="X33" s="747"/>
      <c r="Y33" s="747"/>
      <c r="Z33" s="747"/>
      <c r="AA33" s="747">
        <v>0</v>
      </c>
      <c r="AB33" s="747"/>
      <c r="AC33" s="747"/>
      <c r="AD33" s="747"/>
      <c r="AE33" s="748"/>
      <c r="AF33" s="749">
        <v>0</v>
      </c>
      <c r="AG33" s="750"/>
      <c r="AH33" s="750"/>
      <c r="AI33" s="750"/>
      <c r="AJ33" s="751"/>
      <c r="AK33" s="818">
        <v>18</v>
      </c>
      <c r="AL33" s="819"/>
      <c r="AM33" s="819"/>
      <c r="AN33" s="819"/>
      <c r="AO33" s="819"/>
      <c r="AP33" s="819" t="s">
        <v>480</v>
      </c>
      <c r="AQ33" s="819"/>
      <c r="AR33" s="819"/>
      <c r="AS33" s="819"/>
      <c r="AT33" s="819"/>
      <c r="AU33" s="819" t="s">
        <v>480</v>
      </c>
      <c r="AV33" s="819"/>
      <c r="AW33" s="819"/>
      <c r="AX33" s="819"/>
      <c r="AY33" s="819"/>
      <c r="AZ33" s="820" t="s">
        <v>480</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535</v>
      </c>
      <c r="C34" s="744"/>
      <c r="D34" s="744"/>
      <c r="E34" s="744"/>
      <c r="F34" s="744"/>
      <c r="G34" s="744"/>
      <c r="H34" s="744"/>
      <c r="I34" s="744"/>
      <c r="J34" s="744"/>
      <c r="K34" s="744"/>
      <c r="L34" s="744"/>
      <c r="M34" s="744"/>
      <c r="N34" s="744"/>
      <c r="O34" s="744"/>
      <c r="P34" s="745"/>
      <c r="Q34" s="746">
        <v>96</v>
      </c>
      <c r="R34" s="747"/>
      <c r="S34" s="747"/>
      <c r="T34" s="747"/>
      <c r="U34" s="747"/>
      <c r="V34" s="747">
        <v>89</v>
      </c>
      <c r="W34" s="747"/>
      <c r="X34" s="747"/>
      <c r="Y34" s="747"/>
      <c r="Z34" s="747"/>
      <c r="AA34" s="747">
        <v>7</v>
      </c>
      <c r="AB34" s="747"/>
      <c r="AC34" s="747"/>
      <c r="AD34" s="747"/>
      <c r="AE34" s="748"/>
      <c r="AF34" s="749">
        <v>7</v>
      </c>
      <c r="AG34" s="750"/>
      <c r="AH34" s="750"/>
      <c r="AI34" s="750"/>
      <c r="AJ34" s="751"/>
      <c r="AK34" s="818" t="s">
        <v>480</v>
      </c>
      <c r="AL34" s="819"/>
      <c r="AM34" s="819"/>
      <c r="AN34" s="819"/>
      <c r="AO34" s="819"/>
      <c r="AP34" s="819" t="s">
        <v>480</v>
      </c>
      <c r="AQ34" s="819"/>
      <c r="AR34" s="819"/>
      <c r="AS34" s="819"/>
      <c r="AT34" s="819"/>
      <c r="AU34" s="819" t="s">
        <v>480</v>
      </c>
      <c r="AV34" s="819"/>
      <c r="AW34" s="819"/>
      <c r="AX34" s="819"/>
      <c r="AY34" s="819"/>
      <c r="AZ34" s="820" t="s">
        <v>480</v>
      </c>
      <c r="BA34" s="820"/>
      <c r="BB34" s="820"/>
      <c r="BC34" s="820"/>
      <c r="BD34" s="820"/>
      <c r="BE34" s="816" t="s">
        <v>540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536</v>
      </c>
      <c r="C35" s="744"/>
      <c r="D35" s="744"/>
      <c r="E35" s="744"/>
      <c r="F35" s="744"/>
      <c r="G35" s="744"/>
      <c r="H35" s="744"/>
      <c r="I35" s="744"/>
      <c r="J35" s="744"/>
      <c r="K35" s="744"/>
      <c r="L35" s="744"/>
      <c r="M35" s="744"/>
      <c r="N35" s="744"/>
      <c r="O35" s="744"/>
      <c r="P35" s="745"/>
      <c r="Q35" s="746">
        <v>123</v>
      </c>
      <c r="R35" s="747"/>
      <c r="S35" s="747"/>
      <c r="T35" s="747"/>
      <c r="U35" s="747"/>
      <c r="V35" s="747">
        <v>118</v>
      </c>
      <c r="W35" s="747"/>
      <c r="X35" s="747"/>
      <c r="Y35" s="747"/>
      <c r="Z35" s="747"/>
      <c r="AA35" s="747">
        <v>4</v>
      </c>
      <c r="AB35" s="747"/>
      <c r="AC35" s="747"/>
      <c r="AD35" s="747"/>
      <c r="AE35" s="748"/>
      <c r="AF35" s="749">
        <v>4</v>
      </c>
      <c r="AG35" s="750"/>
      <c r="AH35" s="750"/>
      <c r="AI35" s="750"/>
      <c r="AJ35" s="751"/>
      <c r="AK35" s="818">
        <v>66</v>
      </c>
      <c r="AL35" s="819"/>
      <c r="AM35" s="819"/>
      <c r="AN35" s="819"/>
      <c r="AO35" s="819"/>
      <c r="AP35" s="819">
        <v>672</v>
      </c>
      <c r="AQ35" s="819"/>
      <c r="AR35" s="819"/>
      <c r="AS35" s="819"/>
      <c r="AT35" s="819"/>
      <c r="AU35" s="819">
        <v>459</v>
      </c>
      <c r="AV35" s="819"/>
      <c r="AW35" s="819"/>
      <c r="AX35" s="819"/>
      <c r="AY35" s="819"/>
      <c r="AZ35" s="820" t="s">
        <v>480</v>
      </c>
      <c r="BA35" s="820"/>
      <c r="BB35" s="820"/>
      <c r="BC35" s="820"/>
      <c r="BD35" s="820"/>
      <c r="BE35" s="816" t="s">
        <v>540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537</v>
      </c>
      <c r="C36" s="744"/>
      <c r="D36" s="744"/>
      <c r="E36" s="744"/>
      <c r="F36" s="744"/>
      <c r="G36" s="744"/>
      <c r="H36" s="744"/>
      <c r="I36" s="744"/>
      <c r="J36" s="744"/>
      <c r="K36" s="744"/>
      <c r="L36" s="744"/>
      <c r="M36" s="744"/>
      <c r="N36" s="744"/>
      <c r="O36" s="744"/>
      <c r="P36" s="745"/>
      <c r="Q36" s="746">
        <v>166</v>
      </c>
      <c r="R36" s="747"/>
      <c r="S36" s="747"/>
      <c r="T36" s="747"/>
      <c r="U36" s="747"/>
      <c r="V36" s="747">
        <v>158</v>
      </c>
      <c r="W36" s="747"/>
      <c r="X36" s="747"/>
      <c r="Y36" s="747"/>
      <c r="Z36" s="747"/>
      <c r="AA36" s="747">
        <v>8</v>
      </c>
      <c r="AB36" s="747"/>
      <c r="AC36" s="747"/>
      <c r="AD36" s="747"/>
      <c r="AE36" s="748"/>
      <c r="AF36" s="749">
        <v>7</v>
      </c>
      <c r="AG36" s="750"/>
      <c r="AH36" s="750"/>
      <c r="AI36" s="750"/>
      <c r="AJ36" s="751"/>
      <c r="AK36" s="818">
        <v>85</v>
      </c>
      <c r="AL36" s="819"/>
      <c r="AM36" s="819"/>
      <c r="AN36" s="819"/>
      <c r="AO36" s="819"/>
      <c r="AP36" s="819">
        <v>1273</v>
      </c>
      <c r="AQ36" s="819"/>
      <c r="AR36" s="819"/>
      <c r="AS36" s="819"/>
      <c r="AT36" s="819"/>
      <c r="AU36" s="819">
        <v>1036</v>
      </c>
      <c r="AV36" s="819"/>
      <c r="AW36" s="819"/>
      <c r="AX36" s="819"/>
      <c r="AY36" s="819"/>
      <c r="AZ36" s="820" t="s">
        <v>480</v>
      </c>
      <c r="BA36" s="820"/>
      <c r="BB36" s="820"/>
      <c r="BC36" s="820"/>
      <c r="BD36" s="820"/>
      <c r="BE36" s="816" t="s">
        <v>540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538</v>
      </c>
      <c r="C37" s="744"/>
      <c r="D37" s="744"/>
      <c r="E37" s="744"/>
      <c r="F37" s="744"/>
      <c r="G37" s="744"/>
      <c r="H37" s="744"/>
      <c r="I37" s="744"/>
      <c r="J37" s="744"/>
      <c r="K37" s="744"/>
      <c r="L37" s="744"/>
      <c r="M37" s="744"/>
      <c r="N37" s="744"/>
      <c r="O37" s="744"/>
      <c r="P37" s="745"/>
      <c r="Q37" s="746">
        <v>6</v>
      </c>
      <c r="R37" s="747"/>
      <c r="S37" s="747"/>
      <c r="T37" s="747"/>
      <c r="U37" s="747"/>
      <c r="V37" s="747">
        <v>5</v>
      </c>
      <c r="W37" s="747"/>
      <c r="X37" s="747"/>
      <c r="Y37" s="747"/>
      <c r="Z37" s="747"/>
      <c r="AA37" s="747">
        <v>1</v>
      </c>
      <c r="AB37" s="747"/>
      <c r="AC37" s="747"/>
      <c r="AD37" s="747"/>
      <c r="AE37" s="748"/>
      <c r="AF37" s="749">
        <v>1</v>
      </c>
      <c r="AG37" s="750"/>
      <c r="AH37" s="750"/>
      <c r="AI37" s="750"/>
      <c r="AJ37" s="751"/>
      <c r="AK37" s="818">
        <v>5</v>
      </c>
      <c r="AL37" s="819"/>
      <c r="AM37" s="819"/>
      <c r="AN37" s="819"/>
      <c r="AO37" s="819"/>
      <c r="AP37" s="819">
        <v>46</v>
      </c>
      <c r="AQ37" s="819"/>
      <c r="AR37" s="819"/>
      <c r="AS37" s="819"/>
      <c r="AT37" s="819"/>
      <c r="AU37" s="819">
        <v>40</v>
      </c>
      <c r="AV37" s="819"/>
      <c r="AW37" s="819"/>
      <c r="AX37" s="819"/>
      <c r="AY37" s="819"/>
      <c r="AZ37" s="820" t="s">
        <v>480</v>
      </c>
      <c r="BA37" s="820"/>
      <c r="BB37" s="820"/>
      <c r="BC37" s="820"/>
      <c r="BD37" s="820"/>
      <c r="BE37" s="816" t="s">
        <v>540</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539</v>
      </c>
      <c r="C38" s="744"/>
      <c r="D38" s="744"/>
      <c r="E38" s="744"/>
      <c r="F38" s="744"/>
      <c r="G38" s="744"/>
      <c r="H38" s="744"/>
      <c r="I38" s="744"/>
      <c r="J38" s="744"/>
      <c r="K38" s="744"/>
      <c r="L38" s="744"/>
      <c r="M38" s="744"/>
      <c r="N38" s="744"/>
      <c r="O38" s="744"/>
      <c r="P38" s="745"/>
      <c r="Q38" s="746">
        <v>80</v>
      </c>
      <c r="R38" s="747"/>
      <c r="S38" s="747"/>
      <c r="T38" s="747"/>
      <c r="U38" s="747"/>
      <c r="V38" s="747">
        <v>79</v>
      </c>
      <c r="W38" s="747"/>
      <c r="X38" s="747"/>
      <c r="Y38" s="747"/>
      <c r="Z38" s="747"/>
      <c r="AA38" s="747">
        <v>1</v>
      </c>
      <c r="AB38" s="747"/>
      <c r="AC38" s="747"/>
      <c r="AD38" s="747"/>
      <c r="AE38" s="748"/>
      <c r="AF38" s="749">
        <v>1</v>
      </c>
      <c r="AG38" s="750"/>
      <c r="AH38" s="750"/>
      <c r="AI38" s="750"/>
      <c r="AJ38" s="751"/>
      <c r="AK38" s="818">
        <v>36</v>
      </c>
      <c r="AL38" s="819"/>
      <c r="AM38" s="819"/>
      <c r="AN38" s="819"/>
      <c r="AO38" s="819"/>
      <c r="AP38" s="819">
        <v>676</v>
      </c>
      <c r="AQ38" s="819"/>
      <c r="AR38" s="819"/>
      <c r="AS38" s="819"/>
      <c r="AT38" s="819"/>
      <c r="AU38" s="819">
        <v>444</v>
      </c>
      <c r="AV38" s="819"/>
      <c r="AW38" s="819"/>
      <c r="AX38" s="819"/>
      <c r="AY38" s="819"/>
      <c r="AZ38" s="820" t="s">
        <v>480</v>
      </c>
      <c r="BA38" s="820"/>
      <c r="BB38" s="820"/>
      <c r="BC38" s="820"/>
      <c r="BD38" s="820"/>
      <c r="BE38" s="816" t="s">
        <v>540</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v>
      </c>
      <c r="AG63" s="830"/>
      <c r="AH63" s="830"/>
      <c r="AI63" s="830"/>
      <c r="AJ63" s="831"/>
      <c r="AK63" s="832"/>
      <c r="AL63" s="827"/>
      <c r="AM63" s="827"/>
      <c r="AN63" s="827"/>
      <c r="AO63" s="827"/>
      <c r="AP63" s="830">
        <v>752</v>
      </c>
      <c r="AQ63" s="830"/>
      <c r="AR63" s="830"/>
      <c r="AS63" s="830"/>
      <c r="AT63" s="830"/>
      <c r="AU63" s="830">
        <v>4</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544</v>
      </c>
      <c r="C68" s="858"/>
      <c r="D68" s="858"/>
      <c r="E68" s="858"/>
      <c r="F68" s="858"/>
      <c r="G68" s="858"/>
      <c r="H68" s="858"/>
      <c r="I68" s="858"/>
      <c r="J68" s="858"/>
      <c r="K68" s="858"/>
      <c r="L68" s="858"/>
      <c r="M68" s="858"/>
      <c r="N68" s="858"/>
      <c r="O68" s="858"/>
      <c r="P68" s="859"/>
      <c r="Q68" s="860">
        <v>14</v>
      </c>
      <c r="R68" s="854"/>
      <c r="S68" s="854"/>
      <c r="T68" s="854"/>
      <c r="U68" s="854"/>
      <c r="V68" s="854">
        <v>14</v>
      </c>
      <c r="W68" s="854"/>
      <c r="X68" s="854"/>
      <c r="Y68" s="854"/>
      <c r="Z68" s="854"/>
      <c r="AA68" s="854">
        <v>1</v>
      </c>
      <c r="AB68" s="854"/>
      <c r="AC68" s="854"/>
      <c r="AD68" s="854"/>
      <c r="AE68" s="854"/>
      <c r="AF68" s="854">
        <v>1</v>
      </c>
      <c r="AG68" s="854"/>
      <c r="AH68" s="854"/>
      <c r="AI68" s="854"/>
      <c r="AJ68" s="854"/>
      <c r="AK68" s="854" t="s">
        <v>480</v>
      </c>
      <c r="AL68" s="854"/>
      <c r="AM68" s="854"/>
      <c r="AN68" s="854"/>
      <c r="AO68" s="854"/>
      <c r="AP68" s="854"/>
      <c r="AQ68" s="854"/>
      <c r="AR68" s="854"/>
      <c r="AS68" s="854"/>
      <c r="AT68" s="854"/>
      <c r="AU68" s="854"/>
      <c r="AV68" s="854"/>
      <c r="AW68" s="854"/>
      <c r="AX68" s="854"/>
      <c r="AY68" s="854"/>
      <c r="AZ68" s="855" t="s">
        <v>541</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0</v>
      </c>
      <c r="R69" s="819"/>
      <c r="S69" s="819"/>
      <c r="T69" s="819"/>
      <c r="U69" s="819"/>
      <c r="V69" s="819">
        <v>0</v>
      </c>
      <c r="W69" s="819"/>
      <c r="X69" s="819"/>
      <c r="Y69" s="819"/>
      <c r="Z69" s="819"/>
      <c r="AA69" s="819" t="s">
        <v>480</v>
      </c>
      <c r="AB69" s="819"/>
      <c r="AC69" s="819"/>
      <c r="AD69" s="819"/>
      <c r="AE69" s="819"/>
      <c r="AF69" s="819" t="s">
        <v>480</v>
      </c>
      <c r="AG69" s="819"/>
      <c r="AH69" s="819"/>
      <c r="AI69" s="819"/>
      <c r="AJ69" s="819"/>
      <c r="AK69" s="819" t="s">
        <v>480</v>
      </c>
      <c r="AL69" s="819"/>
      <c r="AM69" s="819"/>
      <c r="AN69" s="819"/>
      <c r="AO69" s="819"/>
      <c r="AP69" s="819"/>
      <c r="AQ69" s="819"/>
      <c r="AR69" s="819"/>
      <c r="AS69" s="819"/>
      <c r="AT69" s="819"/>
      <c r="AU69" s="819"/>
      <c r="AV69" s="819"/>
      <c r="AW69" s="819"/>
      <c r="AX69" s="819"/>
      <c r="AY69" s="819"/>
      <c r="AZ69" s="865" t="s">
        <v>542</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2910</v>
      </c>
      <c r="R70" s="819"/>
      <c r="S70" s="819"/>
      <c r="T70" s="819"/>
      <c r="U70" s="819"/>
      <c r="V70" s="819">
        <v>2166</v>
      </c>
      <c r="W70" s="819"/>
      <c r="X70" s="819"/>
      <c r="Y70" s="819"/>
      <c r="Z70" s="819"/>
      <c r="AA70" s="819">
        <v>744</v>
      </c>
      <c r="AB70" s="819"/>
      <c r="AC70" s="819"/>
      <c r="AD70" s="819"/>
      <c r="AE70" s="819"/>
      <c r="AF70" s="819">
        <v>744</v>
      </c>
      <c r="AG70" s="819"/>
      <c r="AH70" s="819"/>
      <c r="AI70" s="819"/>
      <c r="AJ70" s="819"/>
      <c r="AK70" s="819" t="s">
        <v>480</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131</v>
      </c>
      <c r="R71" s="819"/>
      <c r="S71" s="819"/>
      <c r="T71" s="819"/>
      <c r="U71" s="819"/>
      <c r="V71" s="819">
        <v>121</v>
      </c>
      <c r="W71" s="819"/>
      <c r="X71" s="819"/>
      <c r="Y71" s="819"/>
      <c r="Z71" s="819"/>
      <c r="AA71" s="819">
        <v>10</v>
      </c>
      <c r="AB71" s="819"/>
      <c r="AC71" s="819"/>
      <c r="AD71" s="819"/>
      <c r="AE71" s="819"/>
      <c r="AF71" s="819">
        <v>10</v>
      </c>
      <c r="AG71" s="819"/>
      <c r="AH71" s="819"/>
      <c r="AI71" s="819"/>
      <c r="AJ71" s="819"/>
      <c r="AK71" s="819" t="s">
        <v>480</v>
      </c>
      <c r="AL71" s="819"/>
      <c r="AM71" s="819"/>
      <c r="AN71" s="819"/>
      <c r="AO71" s="819"/>
      <c r="AP71" s="819">
        <v>311</v>
      </c>
      <c r="AQ71" s="819"/>
      <c r="AR71" s="819"/>
      <c r="AS71" s="819"/>
      <c r="AT71" s="819"/>
      <c r="AU71" s="819">
        <v>152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6851</v>
      </c>
      <c r="R72" s="819"/>
      <c r="S72" s="819"/>
      <c r="T72" s="819"/>
      <c r="U72" s="819"/>
      <c r="V72" s="819">
        <v>6789</v>
      </c>
      <c r="W72" s="819"/>
      <c r="X72" s="819"/>
      <c r="Y72" s="819"/>
      <c r="Z72" s="819"/>
      <c r="AA72" s="819">
        <v>62</v>
      </c>
      <c r="AB72" s="819"/>
      <c r="AC72" s="819"/>
      <c r="AD72" s="819"/>
      <c r="AE72" s="819"/>
      <c r="AF72" s="819">
        <v>2</v>
      </c>
      <c r="AG72" s="819"/>
      <c r="AH72" s="819"/>
      <c r="AI72" s="819"/>
      <c r="AJ72" s="819"/>
      <c r="AK72" s="819">
        <v>212</v>
      </c>
      <c r="AL72" s="819"/>
      <c r="AM72" s="819"/>
      <c r="AN72" s="819"/>
      <c r="AO72" s="819"/>
      <c r="AP72" s="819">
        <v>3812</v>
      </c>
      <c r="AQ72" s="819"/>
      <c r="AR72" s="819"/>
      <c r="AS72" s="819"/>
      <c r="AT72" s="819"/>
      <c r="AU72" s="819">
        <v>97</v>
      </c>
      <c r="AV72" s="819"/>
      <c r="AW72" s="819"/>
      <c r="AX72" s="819"/>
      <c r="AY72" s="819"/>
      <c r="AZ72" s="865" t="s">
        <v>541</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606</v>
      </c>
      <c r="R73" s="819"/>
      <c r="S73" s="819"/>
      <c r="T73" s="819"/>
      <c r="U73" s="819"/>
      <c r="V73" s="819">
        <v>602</v>
      </c>
      <c r="W73" s="819"/>
      <c r="X73" s="819"/>
      <c r="Y73" s="819"/>
      <c r="Z73" s="819"/>
      <c r="AA73" s="819">
        <v>3</v>
      </c>
      <c r="AB73" s="819"/>
      <c r="AC73" s="819"/>
      <c r="AD73" s="819"/>
      <c r="AE73" s="819"/>
      <c r="AF73" s="819">
        <v>3</v>
      </c>
      <c r="AG73" s="819"/>
      <c r="AH73" s="819"/>
      <c r="AI73" s="819"/>
      <c r="AJ73" s="819"/>
      <c r="AK73" s="819">
        <v>51</v>
      </c>
      <c r="AL73" s="819"/>
      <c r="AM73" s="819"/>
      <c r="AN73" s="819"/>
      <c r="AO73" s="819"/>
      <c r="AP73" s="819"/>
      <c r="AQ73" s="819"/>
      <c r="AR73" s="819"/>
      <c r="AS73" s="819"/>
      <c r="AT73" s="819"/>
      <c r="AU73" s="819"/>
      <c r="AV73" s="819"/>
      <c r="AW73" s="819"/>
      <c r="AX73" s="819"/>
      <c r="AY73" s="819"/>
      <c r="AZ73" s="865" t="s">
        <v>541</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548</v>
      </c>
      <c r="C74" s="862"/>
      <c r="D74" s="862"/>
      <c r="E74" s="862"/>
      <c r="F74" s="862"/>
      <c r="G74" s="862"/>
      <c r="H74" s="862"/>
      <c r="I74" s="862"/>
      <c r="J74" s="862"/>
      <c r="K74" s="862"/>
      <c r="L74" s="862"/>
      <c r="M74" s="862"/>
      <c r="N74" s="862"/>
      <c r="O74" s="862"/>
      <c r="P74" s="863"/>
      <c r="Q74" s="864">
        <v>80406</v>
      </c>
      <c r="R74" s="819"/>
      <c r="S74" s="819"/>
      <c r="T74" s="819"/>
      <c r="U74" s="819"/>
      <c r="V74" s="819">
        <v>77098</v>
      </c>
      <c r="W74" s="819"/>
      <c r="X74" s="819"/>
      <c r="Y74" s="819"/>
      <c r="Z74" s="819"/>
      <c r="AA74" s="819">
        <v>3308</v>
      </c>
      <c r="AB74" s="819"/>
      <c r="AC74" s="819"/>
      <c r="AD74" s="819"/>
      <c r="AE74" s="819"/>
      <c r="AF74" s="819">
        <v>3308</v>
      </c>
      <c r="AG74" s="819"/>
      <c r="AH74" s="819"/>
      <c r="AI74" s="819"/>
      <c r="AJ74" s="819"/>
      <c r="AK74" s="819">
        <v>1310</v>
      </c>
      <c r="AL74" s="819"/>
      <c r="AM74" s="819"/>
      <c r="AN74" s="819"/>
      <c r="AO74" s="819"/>
      <c r="AP74" s="819"/>
      <c r="AQ74" s="819"/>
      <c r="AR74" s="819"/>
      <c r="AS74" s="819"/>
      <c r="AT74" s="819"/>
      <c r="AU74" s="819"/>
      <c r="AV74" s="819"/>
      <c r="AW74" s="819"/>
      <c r="AX74" s="819"/>
      <c r="AY74" s="819"/>
      <c r="AZ74" s="865" t="s">
        <v>543</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549</v>
      </c>
      <c r="C75" s="862"/>
      <c r="D75" s="862"/>
      <c r="E75" s="862"/>
      <c r="F75" s="862"/>
      <c r="G75" s="862"/>
      <c r="H75" s="862"/>
      <c r="I75" s="862"/>
      <c r="J75" s="862"/>
      <c r="K75" s="862"/>
      <c r="L75" s="862"/>
      <c r="M75" s="862"/>
      <c r="N75" s="862"/>
      <c r="O75" s="862"/>
      <c r="P75" s="863"/>
      <c r="Q75" s="867">
        <v>1597</v>
      </c>
      <c r="R75" s="868"/>
      <c r="S75" s="868"/>
      <c r="T75" s="868"/>
      <c r="U75" s="818"/>
      <c r="V75" s="869">
        <v>1589</v>
      </c>
      <c r="W75" s="868"/>
      <c r="X75" s="868"/>
      <c r="Y75" s="868"/>
      <c r="Z75" s="818"/>
      <c r="AA75" s="869">
        <v>7</v>
      </c>
      <c r="AB75" s="868"/>
      <c r="AC75" s="868"/>
      <c r="AD75" s="868"/>
      <c r="AE75" s="818"/>
      <c r="AF75" s="869">
        <v>7</v>
      </c>
      <c r="AG75" s="868"/>
      <c r="AH75" s="868"/>
      <c r="AI75" s="868"/>
      <c r="AJ75" s="818"/>
      <c r="AK75" s="869">
        <v>329</v>
      </c>
      <c r="AL75" s="868"/>
      <c r="AM75" s="868"/>
      <c r="AN75" s="868"/>
      <c r="AO75" s="818"/>
      <c r="AP75" s="869">
        <v>1700</v>
      </c>
      <c r="AQ75" s="868"/>
      <c r="AR75" s="868"/>
      <c r="AS75" s="868"/>
      <c r="AT75" s="818"/>
      <c r="AU75" s="869">
        <v>114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4075</v>
      </c>
      <c r="AG88" s="830"/>
      <c r="AH88" s="830"/>
      <c r="AI88" s="830"/>
      <c r="AJ88" s="830"/>
      <c r="AK88" s="827"/>
      <c r="AL88" s="827"/>
      <c r="AM88" s="827"/>
      <c r="AN88" s="827"/>
      <c r="AO88" s="827"/>
      <c r="AP88" s="830">
        <v>5823</v>
      </c>
      <c r="AQ88" s="830"/>
      <c r="AR88" s="830"/>
      <c r="AS88" s="830"/>
      <c r="AT88" s="830"/>
      <c r="AU88" s="830">
        <v>363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49</v>
      </c>
      <c r="CS102" s="838"/>
      <c r="CT102" s="838"/>
      <c r="CU102" s="838"/>
      <c r="CV102" s="881"/>
      <c r="CW102" s="880" t="s">
        <v>552</v>
      </c>
      <c r="CX102" s="838"/>
      <c r="CY102" s="838"/>
      <c r="CZ102" s="838"/>
      <c r="DA102" s="881"/>
      <c r="DB102" s="880" t="s">
        <v>480</v>
      </c>
      <c r="DC102" s="838"/>
      <c r="DD102" s="838"/>
      <c r="DE102" s="838"/>
      <c r="DF102" s="881"/>
      <c r="DG102" s="880" t="s">
        <v>480</v>
      </c>
      <c r="DH102" s="838"/>
      <c r="DI102" s="838"/>
      <c r="DJ102" s="838"/>
      <c r="DK102" s="881"/>
      <c r="DL102" s="880">
        <v>70</v>
      </c>
      <c r="DM102" s="838"/>
      <c r="DN102" s="838"/>
      <c r="DO102" s="838"/>
      <c r="DP102" s="881"/>
      <c r="DQ102" s="880">
        <v>7</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614968</v>
      </c>
      <c r="AB110" s="890"/>
      <c r="AC110" s="890"/>
      <c r="AD110" s="890"/>
      <c r="AE110" s="891"/>
      <c r="AF110" s="892">
        <v>547291</v>
      </c>
      <c r="AG110" s="890"/>
      <c r="AH110" s="890"/>
      <c r="AI110" s="890"/>
      <c r="AJ110" s="891"/>
      <c r="AK110" s="892">
        <v>469645</v>
      </c>
      <c r="AL110" s="890"/>
      <c r="AM110" s="890"/>
      <c r="AN110" s="890"/>
      <c r="AO110" s="891"/>
      <c r="AP110" s="893">
        <v>29.3</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3815257</v>
      </c>
      <c r="BR110" s="927"/>
      <c r="BS110" s="927"/>
      <c r="BT110" s="927"/>
      <c r="BU110" s="927"/>
      <c r="BV110" s="927">
        <v>3809400</v>
      </c>
      <c r="BW110" s="927"/>
      <c r="BX110" s="927"/>
      <c r="BY110" s="927"/>
      <c r="BZ110" s="927"/>
      <c r="CA110" s="927">
        <v>3861704</v>
      </c>
      <c r="CB110" s="927"/>
      <c r="CC110" s="927"/>
      <c r="CD110" s="927"/>
      <c r="CE110" s="927"/>
      <c r="CF110" s="941">
        <v>240.5</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12581</v>
      </c>
      <c r="BR111" s="920"/>
      <c r="BS111" s="920"/>
      <c r="BT111" s="920"/>
      <c r="BU111" s="920"/>
      <c r="BV111" s="920">
        <v>8467</v>
      </c>
      <c r="BW111" s="920"/>
      <c r="BX111" s="920"/>
      <c r="BY111" s="920"/>
      <c r="BZ111" s="920"/>
      <c r="CA111" s="920">
        <v>4353</v>
      </c>
      <c r="CB111" s="920"/>
      <c r="CC111" s="920"/>
      <c r="CD111" s="920"/>
      <c r="CE111" s="920"/>
      <c r="CF111" s="914">
        <v>0.3</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2230285</v>
      </c>
      <c r="BR112" s="920"/>
      <c r="BS112" s="920"/>
      <c r="BT112" s="920"/>
      <c r="BU112" s="920"/>
      <c r="BV112" s="920">
        <v>2171217</v>
      </c>
      <c r="BW112" s="920"/>
      <c r="BX112" s="920"/>
      <c r="BY112" s="920"/>
      <c r="BZ112" s="920"/>
      <c r="CA112" s="920">
        <v>2097572</v>
      </c>
      <c r="CB112" s="920"/>
      <c r="CC112" s="920"/>
      <c r="CD112" s="920"/>
      <c r="CE112" s="920"/>
      <c r="CF112" s="914">
        <v>130.6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128283</v>
      </c>
      <c r="AB113" s="934"/>
      <c r="AC113" s="934"/>
      <c r="AD113" s="934"/>
      <c r="AE113" s="935"/>
      <c r="AF113" s="936">
        <v>132103</v>
      </c>
      <c r="AG113" s="934"/>
      <c r="AH113" s="934"/>
      <c r="AI113" s="934"/>
      <c r="AJ113" s="935"/>
      <c r="AK113" s="936">
        <v>123583</v>
      </c>
      <c r="AL113" s="934"/>
      <c r="AM113" s="934"/>
      <c r="AN113" s="934"/>
      <c r="AO113" s="935"/>
      <c r="AP113" s="937">
        <v>7.7</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61791</v>
      </c>
      <c r="BR113" s="920"/>
      <c r="BS113" s="920"/>
      <c r="BT113" s="920"/>
      <c r="BU113" s="920"/>
      <c r="BV113" s="920">
        <v>231448</v>
      </c>
      <c r="BW113" s="920"/>
      <c r="BX113" s="920"/>
      <c r="BY113" s="920"/>
      <c r="BZ113" s="920"/>
      <c r="CA113" s="920">
        <v>249565</v>
      </c>
      <c r="CB113" s="920"/>
      <c r="CC113" s="920"/>
      <c r="CD113" s="920"/>
      <c r="CE113" s="920"/>
      <c r="CF113" s="914">
        <v>15.5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46345</v>
      </c>
      <c r="AB114" s="959"/>
      <c r="AC114" s="959"/>
      <c r="AD114" s="959"/>
      <c r="AE114" s="960"/>
      <c r="AF114" s="961">
        <v>24942</v>
      </c>
      <c r="AG114" s="959"/>
      <c r="AH114" s="959"/>
      <c r="AI114" s="959"/>
      <c r="AJ114" s="960"/>
      <c r="AK114" s="961">
        <v>25107</v>
      </c>
      <c r="AL114" s="959"/>
      <c r="AM114" s="959"/>
      <c r="AN114" s="959"/>
      <c r="AO114" s="960"/>
      <c r="AP114" s="962">
        <v>1.6</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263224</v>
      </c>
      <c r="BR114" s="920"/>
      <c r="BS114" s="920"/>
      <c r="BT114" s="920"/>
      <c r="BU114" s="920"/>
      <c r="BV114" s="920">
        <v>243390</v>
      </c>
      <c r="BW114" s="920"/>
      <c r="BX114" s="920"/>
      <c r="BY114" s="920"/>
      <c r="BZ114" s="920"/>
      <c r="CA114" s="920">
        <v>132491</v>
      </c>
      <c r="CB114" s="920"/>
      <c r="CC114" s="920"/>
      <c r="CD114" s="920"/>
      <c r="CE114" s="920"/>
      <c r="CF114" s="914">
        <v>8.3000000000000007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551</v>
      </c>
      <c r="AB115" s="934"/>
      <c r="AC115" s="934"/>
      <c r="AD115" s="934"/>
      <c r="AE115" s="935"/>
      <c r="AF115" s="936">
        <v>348</v>
      </c>
      <c r="AG115" s="934"/>
      <c r="AH115" s="934"/>
      <c r="AI115" s="934"/>
      <c r="AJ115" s="935"/>
      <c r="AK115" s="936">
        <v>116</v>
      </c>
      <c r="AL115" s="934"/>
      <c r="AM115" s="934"/>
      <c r="AN115" s="934"/>
      <c r="AO115" s="935"/>
      <c r="AP115" s="937">
        <v>0</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8831</v>
      </c>
      <c r="BR115" s="920"/>
      <c r="BS115" s="920"/>
      <c r="BT115" s="920"/>
      <c r="BU115" s="920"/>
      <c r="BV115" s="920">
        <v>7913</v>
      </c>
      <c r="BW115" s="920"/>
      <c r="BX115" s="920"/>
      <c r="BY115" s="920"/>
      <c r="BZ115" s="920"/>
      <c r="CA115" s="920">
        <v>6980</v>
      </c>
      <c r="CB115" s="920"/>
      <c r="CC115" s="920"/>
      <c r="CD115" s="920"/>
      <c r="CE115" s="920"/>
      <c r="CF115" s="914">
        <v>0.4</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790147</v>
      </c>
      <c r="AB117" s="966"/>
      <c r="AC117" s="966"/>
      <c r="AD117" s="966"/>
      <c r="AE117" s="967"/>
      <c r="AF117" s="965">
        <v>704684</v>
      </c>
      <c r="AG117" s="966"/>
      <c r="AH117" s="966"/>
      <c r="AI117" s="966"/>
      <c r="AJ117" s="967"/>
      <c r="AK117" s="965">
        <v>618451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6391969</v>
      </c>
      <c r="BR118" s="986"/>
      <c r="BS118" s="986"/>
      <c r="BT118" s="986"/>
      <c r="BU118" s="986"/>
      <c r="BV118" s="986">
        <v>6471835</v>
      </c>
      <c r="BW118" s="986"/>
      <c r="BX118" s="986"/>
      <c r="BY118" s="986"/>
      <c r="BZ118" s="986"/>
      <c r="CA118" s="986">
        <v>6352665</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1237675</v>
      </c>
      <c r="BR119" s="927"/>
      <c r="BS119" s="927"/>
      <c r="BT119" s="927"/>
      <c r="BU119" s="927"/>
      <c r="BV119" s="927">
        <v>1257067</v>
      </c>
      <c r="BW119" s="927"/>
      <c r="BX119" s="927"/>
      <c r="BY119" s="927"/>
      <c r="BZ119" s="927"/>
      <c r="CA119" s="927">
        <v>1115122</v>
      </c>
      <c r="CB119" s="927"/>
      <c r="CC119" s="927"/>
      <c r="CD119" s="927"/>
      <c r="CE119" s="927"/>
      <c r="CF119" s="941">
        <v>69.5</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12581</v>
      </c>
      <c r="DH119" s="998"/>
      <c r="DI119" s="998"/>
      <c r="DJ119" s="998"/>
      <c r="DK119" s="999"/>
      <c r="DL119" s="1000">
        <v>8467</v>
      </c>
      <c r="DM119" s="998"/>
      <c r="DN119" s="998"/>
      <c r="DO119" s="998"/>
      <c r="DP119" s="999"/>
      <c r="DQ119" s="1000">
        <v>4353</v>
      </c>
      <c r="DR119" s="998"/>
      <c r="DS119" s="998"/>
      <c r="DT119" s="998"/>
      <c r="DU119" s="999"/>
      <c r="DV119" s="1001">
        <v>0.3</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51649</v>
      </c>
      <c r="BR120" s="920"/>
      <c r="BS120" s="920"/>
      <c r="BT120" s="920"/>
      <c r="BU120" s="920"/>
      <c r="BV120" s="920">
        <v>36227</v>
      </c>
      <c r="BW120" s="920"/>
      <c r="BX120" s="920"/>
      <c r="BY120" s="920"/>
      <c r="BZ120" s="920"/>
      <c r="CA120" s="920">
        <v>30835</v>
      </c>
      <c r="CB120" s="920"/>
      <c r="CC120" s="920"/>
      <c r="CD120" s="920"/>
      <c r="CE120" s="920"/>
      <c r="CF120" s="914">
        <v>1.9</v>
      </c>
      <c r="CG120" s="915"/>
      <c r="CH120" s="915"/>
      <c r="CI120" s="915"/>
      <c r="CJ120" s="915"/>
      <c r="CK120" s="1013" t="s">
        <v>436</v>
      </c>
      <c r="CL120" s="1014"/>
      <c r="CM120" s="1014"/>
      <c r="CN120" s="1014"/>
      <c r="CO120" s="1015"/>
      <c r="CP120" s="1021" t="s">
        <v>437</v>
      </c>
      <c r="CQ120" s="1022"/>
      <c r="CR120" s="1022"/>
      <c r="CS120" s="1022"/>
      <c r="CT120" s="1022"/>
      <c r="CU120" s="1022"/>
      <c r="CV120" s="1022"/>
      <c r="CW120" s="1022"/>
      <c r="CX120" s="1022"/>
      <c r="CY120" s="1022"/>
      <c r="CZ120" s="1022"/>
      <c r="DA120" s="1022"/>
      <c r="DB120" s="1022"/>
      <c r="DC120" s="1022"/>
      <c r="DD120" s="1022"/>
      <c r="DE120" s="1022"/>
      <c r="DF120" s="1023"/>
      <c r="DG120" s="926">
        <v>1126971</v>
      </c>
      <c r="DH120" s="927"/>
      <c r="DI120" s="927"/>
      <c r="DJ120" s="927"/>
      <c r="DK120" s="927"/>
      <c r="DL120" s="927">
        <v>1080741</v>
      </c>
      <c r="DM120" s="927"/>
      <c r="DN120" s="927"/>
      <c r="DO120" s="927"/>
      <c r="DP120" s="927"/>
      <c r="DQ120" s="927">
        <v>1036195</v>
      </c>
      <c r="DR120" s="927"/>
      <c r="DS120" s="927"/>
      <c r="DT120" s="927"/>
      <c r="DU120" s="927"/>
      <c r="DV120" s="928">
        <v>64.5</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3977750</v>
      </c>
      <c r="BR121" s="986"/>
      <c r="BS121" s="986"/>
      <c r="BT121" s="986"/>
      <c r="BU121" s="986"/>
      <c r="BV121" s="986">
        <v>3851235</v>
      </c>
      <c r="BW121" s="986"/>
      <c r="BX121" s="986"/>
      <c r="BY121" s="986"/>
      <c r="BZ121" s="986"/>
      <c r="CA121" s="986">
        <v>3918847</v>
      </c>
      <c r="CB121" s="986"/>
      <c r="CC121" s="986"/>
      <c r="CD121" s="986"/>
      <c r="CE121" s="986"/>
      <c r="CF121" s="1024">
        <v>244.1</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485354</v>
      </c>
      <c r="DH121" s="920"/>
      <c r="DI121" s="920"/>
      <c r="DJ121" s="920"/>
      <c r="DK121" s="920"/>
      <c r="DL121" s="920">
        <v>481912</v>
      </c>
      <c r="DM121" s="920"/>
      <c r="DN121" s="920"/>
      <c r="DO121" s="920"/>
      <c r="DP121" s="920"/>
      <c r="DQ121" s="920">
        <v>459064</v>
      </c>
      <c r="DR121" s="920"/>
      <c r="DS121" s="920"/>
      <c r="DT121" s="920"/>
      <c r="DU121" s="920"/>
      <c r="DV121" s="921">
        <v>28.6</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5267074</v>
      </c>
      <c r="BR122" s="1035"/>
      <c r="BS122" s="1035"/>
      <c r="BT122" s="1035"/>
      <c r="BU122" s="1035"/>
      <c r="BV122" s="1035">
        <v>5144529</v>
      </c>
      <c r="BW122" s="1035"/>
      <c r="BX122" s="1035"/>
      <c r="BY122" s="1035"/>
      <c r="BZ122" s="1035"/>
      <c r="CA122" s="1035">
        <v>5064804</v>
      </c>
      <c r="CB122" s="1035"/>
      <c r="CC122" s="1035"/>
      <c r="CD122" s="1035"/>
      <c r="CE122" s="1035"/>
      <c r="CF122" s="987"/>
      <c r="CG122" s="988"/>
      <c r="CH122" s="988"/>
      <c r="CI122" s="988"/>
      <c r="CJ122" s="989"/>
      <c r="CK122" s="1016"/>
      <c r="CL122" s="1017"/>
      <c r="CM122" s="1017"/>
      <c r="CN122" s="1017"/>
      <c r="CO122" s="1018"/>
      <c r="CP122" s="1007" t="s">
        <v>442</v>
      </c>
      <c r="CQ122" s="1008"/>
      <c r="CR122" s="1008"/>
      <c r="CS122" s="1008"/>
      <c r="CT122" s="1008"/>
      <c r="CU122" s="1008"/>
      <c r="CV122" s="1008"/>
      <c r="CW122" s="1008"/>
      <c r="CX122" s="1008"/>
      <c r="CY122" s="1008"/>
      <c r="CZ122" s="1008"/>
      <c r="DA122" s="1008"/>
      <c r="DB122" s="1008"/>
      <c r="DC122" s="1008"/>
      <c r="DD122" s="1008"/>
      <c r="DE122" s="1008"/>
      <c r="DF122" s="1009"/>
      <c r="DG122" s="919">
        <v>436255</v>
      </c>
      <c r="DH122" s="920"/>
      <c r="DI122" s="920"/>
      <c r="DJ122" s="920"/>
      <c r="DK122" s="920"/>
      <c r="DL122" s="920">
        <v>439989</v>
      </c>
      <c r="DM122" s="920"/>
      <c r="DN122" s="920"/>
      <c r="DO122" s="920"/>
      <c r="DP122" s="920"/>
      <c r="DQ122" s="920">
        <v>443985</v>
      </c>
      <c r="DR122" s="920"/>
      <c r="DS122" s="920"/>
      <c r="DT122" s="920"/>
      <c r="DU122" s="920"/>
      <c r="DV122" s="921">
        <v>27.7</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191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66.8</v>
      </c>
      <c r="BR123" s="1027"/>
      <c r="BS123" s="1027"/>
      <c r="BT123" s="1027"/>
      <c r="BU123" s="1027"/>
      <c r="BV123" s="1027">
        <v>80.5</v>
      </c>
      <c r="BW123" s="1027"/>
      <c r="BX123" s="1027"/>
      <c r="BY123" s="1027"/>
      <c r="BZ123" s="1027"/>
      <c r="CA123" s="1027">
        <v>80.2</v>
      </c>
      <c r="CB123" s="1027"/>
      <c r="CC123" s="1027"/>
      <c r="CD123" s="1027"/>
      <c r="CE123" s="1027"/>
      <c r="CF123" s="1028"/>
      <c r="CG123" s="1029"/>
      <c r="CH123" s="1029"/>
      <c r="CI123" s="1029"/>
      <c r="CJ123" s="1030"/>
      <c r="CK123" s="1016"/>
      <c r="CL123" s="1017"/>
      <c r="CM123" s="1017"/>
      <c r="CN123" s="1017"/>
      <c r="CO123" s="1018"/>
      <c r="CP123" s="1007" t="s">
        <v>444</v>
      </c>
      <c r="CQ123" s="1008"/>
      <c r="CR123" s="1008"/>
      <c r="CS123" s="1008"/>
      <c r="CT123" s="1008"/>
      <c r="CU123" s="1008"/>
      <c r="CV123" s="1008"/>
      <c r="CW123" s="1008"/>
      <c r="CX123" s="1008"/>
      <c r="CY123" s="1008"/>
      <c r="CZ123" s="1008"/>
      <c r="DA123" s="1008"/>
      <c r="DB123" s="1008"/>
      <c r="DC123" s="1008"/>
      <c r="DD123" s="1008"/>
      <c r="DE123" s="1008"/>
      <c r="DF123" s="1009"/>
      <c r="DG123" s="958">
        <v>44344</v>
      </c>
      <c r="DH123" s="959"/>
      <c r="DI123" s="959"/>
      <c r="DJ123" s="959"/>
      <c r="DK123" s="960"/>
      <c r="DL123" s="961">
        <v>42402</v>
      </c>
      <c r="DM123" s="959"/>
      <c r="DN123" s="959"/>
      <c r="DO123" s="959"/>
      <c r="DP123" s="960"/>
      <c r="DQ123" s="961">
        <v>40234</v>
      </c>
      <c r="DR123" s="959"/>
      <c r="DS123" s="959"/>
      <c r="DT123" s="959"/>
      <c r="DU123" s="960"/>
      <c r="DV123" s="962">
        <v>2.5</v>
      </c>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360</v>
      </c>
      <c r="AB127" s="959"/>
      <c r="AC127" s="959"/>
      <c r="AD127" s="959"/>
      <c r="AE127" s="960"/>
      <c r="AF127" s="961">
        <v>348</v>
      </c>
      <c r="AG127" s="959"/>
      <c r="AH127" s="959"/>
      <c r="AI127" s="959"/>
      <c r="AJ127" s="960"/>
      <c r="AK127" s="961">
        <v>116</v>
      </c>
      <c r="AL127" s="959"/>
      <c r="AM127" s="959"/>
      <c r="AN127" s="959"/>
      <c r="AO127" s="960"/>
      <c r="AP127" s="962">
        <v>0</v>
      </c>
      <c r="AQ127" s="963"/>
      <c r="AR127" s="963"/>
      <c r="AS127" s="963"/>
      <c r="AT127" s="964"/>
      <c r="AU127" s="233"/>
      <c r="AV127" s="233"/>
      <c r="AW127" s="233"/>
      <c r="AX127" s="886" t="s">
        <v>454</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8831</v>
      </c>
      <c r="DH127" s="1048"/>
      <c r="DI127" s="1048"/>
      <c r="DJ127" s="1048"/>
      <c r="DK127" s="1048"/>
      <c r="DL127" s="1048">
        <v>7913</v>
      </c>
      <c r="DM127" s="1048"/>
      <c r="DN127" s="1048"/>
      <c r="DO127" s="1048"/>
      <c r="DP127" s="1048"/>
      <c r="DQ127" s="1048">
        <v>6980</v>
      </c>
      <c r="DR127" s="1048"/>
      <c r="DS127" s="1048"/>
      <c r="DT127" s="1048"/>
      <c r="DU127" s="1048"/>
      <c r="DV127" s="1049">
        <v>0.4</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8737</v>
      </c>
      <c r="AB128" s="1090"/>
      <c r="AC128" s="1090"/>
      <c r="AD128" s="1090"/>
      <c r="AE128" s="1091"/>
      <c r="AF128" s="1092">
        <v>9207</v>
      </c>
      <c r="AG128" s="1090"/>
      <c r="AH128" s="1090"/>
      <c r="AI128" s="1090"/>
      <c r="AJ128" s="1091"/>
      <c r="AK128" s="1092">
        <v>9651</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2218368</v>
      </c>
      <c r="AB129" s="959"/>
      <c r="AC129" s="959"/>
      <c r="AD129" s="959"/>
      <c r="AE129" s="960"/>
      <c r="AF129" s="961">
        <v>2114521</v>
      </c>
      <c r="AG129" s="959"/>
      <c r="AH129" s="959"/>
      <c r="AI129" s="959"/>
      <c r="AJ129" s="960"/>
      <c r="AK129" s="961">
        <v>2054850</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536409</v>
      </c>
      <c r="AB130" s="959"/>
      <c r="AC130" s="959"/>
      <c r="AD130" s="959"/>
      <c r="AE130" s="960"/>
      <c r="AF130" s="961">
        <v>466668</v>
      </c>
      <c r="AG130" s="959"/>
      <c r="AH130" s="959"/>
      <c r="AI130" s="959"/>
      <c r="AJ130" s="960"/>
      <c r="AK130" s="961">
        <v>449348</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80.2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1681959</v>
      </c>
      <c r="AB131" s="998"/>
      <c r="AC131" s="998"/>
      <c r="AD131" s="998"/>
      <c r="AE131" s="999"/>
      <c r="AF131" s="1000">
        <v>1647853</v>
      </c>
      <c r="AG131" s="998"/>
      <c r="AH131" s="998"/>
      <c r="AI131" s="998"/>
      <c r="AJ131" s="999"/>
      <c r="AK131" s="1000">
        <v>1605502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14.56640739</v>
      </c>
      <c r="AB132" s="1104"/>
      <c r="AC132" s="1104"/>
      <c r="AD132" s="1104"/>
      <c r="AE132" s="1105"/>
      <c r="AF132" s="1106">
        <v>13.885279819999999</v>
      </c>
      <c r="AG132" s="1104"/>
      <c r="AH132" s="1104"/>
      <c r="AI132" s="1104"/>
      <c r="AJ132" s="1105"/>
      <c r="AK132" s="1106">
        <v>9.9315977180000008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17</v>
      </c>
      <c r="AB133" s="1111"/>
      <c r="AC133" s="1111"/>
      <c r="AD133" s="1111"/>
      <c r="AE133" s="1112"/>
      <c r="AF133" s="1110">
        <v>15.4</v>
      </c>
      <c r="AG133" s="1111"/>
      <c r="AH133" s="1111"/>
      <c r="AI133" s="1111"/>
      <c r="AJ133" s="1112"/>
      <c r="AK133" s="1110">
        <v>12.7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593700</v>
      </c>
      <c r="L9" s="264">
        <v>184838</v>
      </c>
      <c r="M9" s="265">
        <v>189429</v>
      </c>
      <c r="N9" s="266">
        <v>-2.4</v>
      </c>
    </row>
    <row r="10" spans="1:16" x14ac:dyDescent="0.15">
      <c r="A10" s="248"/>
      <c r="B10" s="244"/>
      <c r="C10" s="244"/>
      <c r="D10" s="244"/>
      <c r="E10" s="244"/>
      <c r="F10" s="244"/>
      <c r="G10" s="1119" t="s">
        <v>476</v>
      </c>
      <c r="H10" s="1120"/>
      <c r="I10" s="1120"/>
      <c r="J10" s="1121"/>
      <c r="K10" s="267">
        <v>79931</v>
      </c>
      <c r="L10" s="268">
        <v>24885</v>
      </c>
      <c r="M10" s="269">
        <v>18027</v>
      </c>
      <c r="N10" s="270">
        <v>38</v>
      </c>
    </row>
    <row r="11" spans="1:16" ht="13.5" customHeight="1" x14ac:dyDescent="0.15">
      <c r="A11" s="248"/>
      <c r="B11" s="244"/>
      <c r="C11" s="244"/>
      <c r="D11" s="244"/>
      <c r="E11" s="244"/>
      <c r="F11" s="244"/>
      <c r="G11" s="1119" t="s">
        <v>477</v>
      </c>
      <c r="H11" s="1120"/>
      <c r="I11" s="1120"/>
      <c r="J11" s="1121"/>
      <c r="K11" s="267">
        <v>71468</v>
      </c>
      <c r="L11" s="268">
        <v>22250</v>
      </c>
      <c r="M11" s="269">
        <v>27251</v>
      </c>
      <c r="N11" s="270">
        <v>-18.399999999999999</v>
      </c>
    </row>
    <row r="12" spans="1:16" ht="13.5" customHeight="1" x14ac:dyDescent="0.15">
      <c r="A12" s="248"/>
      <c r="B12" s="244"/>
      <c r="C12" s="244"/>
      <c r="D12" s="244"/>
      <c r="E12" s="244"/>
      <c r="F12" s="244"/>
      <c r="G12" s="1119" t="s">
        <v>478</v>
      </c>
      <c r="H12" s="1120"/>
      <c r="I12" s="1120"/>
      <c r="J12" s="1121"/>
      <c r="K12" s="267">
        <v>15611</v>
      </c>
      <c r="L12" s="268">
        <v>4860</v>
      </c>
      <c r="M12" s="269">
        <v>4133</v>
      </c>
      <c r="N12" s="270">
        <v>17.600000000000001</v>
      </c>
    </row>
    <row r="13" spans="1:16" ht="13.5" customHeight="1" x14ac:dyDescent="0.15">
      <c r="A13" s="248"/>
      <c r="B13" s="244"/>
      <c r="C13" s="244"/>
      <c r="D13" s="244"/>
      <c r="E13" s="244"/>
      <c r="F13" s="244"/>
      <c r="G13" s="1119" t="s">
        <v>479</v>
      </c>
      <c r="H13" s="1120"/>
      <c r="I13" s="1120"/>
      <c r="J13" s="1121"/>
      <c r="K13" s="267" t="s">
        <v>480</v>
      </c>
      <c r="L13" s="268" t="s">
        <v>480</v>
      </c>
      <c r="M13" s="269" t="s">
        <v>480</v>
      </c>
      <c r="N13" s="270" t="s">
        <v>480</v>
      </c>
    </row>
    <row r="14" spans="1:16" ht="13.5" customHeight="1" x14ac:dyDescent="0.15">
      <c r="A14" s="248"/>
      <c r="B14" s="244"/>
      <c r="C14" s="244"/>
      <c r="D14" s="244"/>
      <c r="E14" s="244"/>
      <c r="F14" s="244"/>
      <c r="G14" s="1119" t="s">
        <v>481</v>
      </c>
      <c r="H14" s="1120"/>
      <c r="I14" s="1120"/>
      <c r="J14" s="1121"/>
      <c r="K14" s="267">
        <v>19888</v>
      </c>
      <c r="L14" s="268">
        <v>6192</v>
      </c>
      <c r="M14" s="269">
        <v>9019</v>
      </c>
      <c r="N14" s="270">
        <v>-31.3</v>
      </c>
    </row>
    <row r="15" spans="1:16" ht="13.5" customHeight="1" x14ac:dyDescent="0.15">
      <c r="A15" s="248"/>
      <c r="B15" s="244"/>
      <c r="C15" s="244"/>
      <c r="D15" s="244"/>
      <c r="E15" s="244"/>
      <c r="F15" s="244"/>
      <c r="G15" s="1119" t="s">
        <v>482</v>
      </c>
      <c r="H15" s="1120"/>
      <c r="I15" s="1120"/>
      <c r="J15" s="1121"/>
      <c r="K15" s="267">
        <v>11624</v>
      </c>
      <c r="L15" s="268">
        <v>3619</v>
      </c>
      <c r="M15" s="269">
        <v>5105</v>
      </c>
      <c r="N15" s="270">
        <v>-29.1</v>
      </c>
    </row>
    <row r="16" spans="1:16" x14ac:dyDescent="0.15">
      <c r="A16" s="248"/>
      <c r="B16" s="244"/>
      <c r="C16" s="244"/>
      <c r="D16" s="244"/>
      <c r="E16" s="244"/>
      <c r="F16" s="244"/>
      <c r="G16" s="1122" t="s">
        <v>483</v>
      </c>
      <c r="H16" s="1123"/>
      <c r="I16" s="1123"/>
      <c r="J16" s="1124"/>
      <c r="K16" s="268">
        <v>-79860</v>
      </c>
      <c r="L16" s="268">
        <v>-24863</v>
      </c>
      <c r="M16" s="269">
        <v>-20971</v>
      </c>
      <c r="N16" s="270">
        <v>18.600000000000001</v>
      </c>
    </row>
    <row r="17" spans="1:16" x14ac:dyDescent="0.15">
      <c r="A17" s="248"/>
      <c r="B17" s="244"/>
      <c r="C17" s="244"/>
      <c r="D17" s="244"/>
      <c r="E17" s="244"/>
      <c r="F17" s="244"/>
      <c r="G17" s="1122" t="s">
        <v>170</v>
      </c>
      <c r="H17" s="1123"/>
      <c r="I17" s="1123"/>
      <c r="J17" s="1124"/>
      <c r="K17" s="268">
        <v>712362</v>
      </c>
      <c r="L17" s="268">
        <v>221781</v>
      </c>
      <c r="M17" s="269">
        <v>231994</v>
      </c>
      <c r="N17" s="270">
        <v>-4.4000000000000004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19.93</v>
      </c>
      <c r="L21" s="281">
        <v>21.1</v>
      </c>
      <c r="M21" s="282">
        <v>-1.17</v>
      </c>
      <c r="N21" s="249"/>
      <c r="O21" s="283"/>
      <c r="P21" s="279"/>
    </row>
    <row r="22" spans="1:16" s="284" customFormat="1" x14ac:dyDescent="0.15">
      <c r="A22" s="279"/>
      <c r="B22" s="249"/>
      <c r="C22" s="249"/>
      <c r="D22" s="249"/>
      <c r="E22" s="249"/>
      <c r="F22" s="249"/>
      <c r="G22" s="1114" t="s">
        <v>489</v>
      </c>
      <c r="H22" s="1115"/>
      <c r="I22" s="1115"/>
      <c r="J22" s="1116"/>
      <c r="K22" s="285">
        <v>96.3</v>
      </c>
      <c r="L22" s="286">
        <v>95</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469645</v>
      </c>
      <c r="L32" s="294">
        <v>146216</v>
      </c>
      <c r="M32" s="295">
        <v>144190</v>
      </c>
      <c r="N32" s="296">
        <v>1.4</v>
      </c>
    </row>
    <row r="33" spans="1:16" ht="13.5" customHeight="1" x14ac:dyDescent="0.15">
      <c r="A33" s="248"/>
      <c r="B33" s="244"/>
      <c r="C33" s="244"/>
      <c r="D33" s="244"/>
      <c r="E33" s="244"/>
      <c r="F33" s="244"/>
      <c r="G33" s="1130" t="s">
        <v>493</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494</v>
      </c>
      <c r="H34" s="1131"/>
      <c r="I34" s="1131"/>
      <c r="J34" s="1132"/>
      <c r="K34" s="294" t="s">
        <v>480</v>
      </c>
      <c r="L34" s="294" t="s">
        <v>480</v>
      </c>
      <c r="M34" s="295" t="s">
        <v>480</v>
      </c>
      <c r="N34" s="296" t="s">
        <v>480</v>
      </c>
    </row>
    <row r="35" spans="1:16" ht="27" customHeight="1" x14ac:dyDescent="0.15">
      <c r="A35" s="248"/>
      <c r="B35" s="244"/>
      <c r="C35" s="244"/>
      <c r="D35" s="244"/>
      <c r="E35" s="244"/>
      <c r="F35" s="244"/>
      <c r="G35" s="1130" t="s">
        <v>495</v>
      </c>
      <c r="H35" s="1131"/>
      <c r="I35" s="1131"/>
      <c r="J35" s="1132"/>
      <c r="K35" s="294">
        <v>123583</v>
      </c>
      <c r="L35" s="294">
        <v>38475</v>
      </c>
      <c r="M35" s="295">
        <v>29858</v>
      </c>
      <c r="N35" s="296">
        <v>28.9</v>
      </c>
    </row>
    <row r="36" spans="1:16" ht="27" customHeight="1" x14ac:dyDescent="0.15">
      <c r="A36" s="248"/>
      <c r="B36" s="244"/>
      <c r="C36" s="244"/>
      <c r="D36" s="244"/>
      <c r="E36" s="244"/>
      <c r="F36" s="244"/>
      <c r="G36" s="1130" t="s">
        <v>496</v>
      </c>
      <c r="H36" s="1131"/>
      <c r="I36" s="1131"/>
      <c r="J36" s="1132"/>
      <c r="K36" s="294">
        <v>25107</v>
      </c>
      <c r="L36" s="294">
        <v>7817</v>
      </c>
      <c r="M36" s="295">
        <v>6079</v>
      </c>
      <c r="N36" s="296">
        <v>28.6</v>
      </c>
    </row>
    <row r="37" spans="1:16" ht="13.5" customHeight="1" x14ac:dyDescent="0.15">
      <c r="A37" s="248"/>
      <c r="B37" s="244"/>
      <c r="C37" s="244"/>
      <c r="D37" s="244"/>
      <c r="E37" s="244"/>
      <c r="F37" s="244"/>
      <c r="G37" s="1130" t="s">
        <v>497</v>
      </c>
      <c r="H37" s="1131"/>
      <c r="I37" s="1131"/>
      <c r="J37" s="1132"/>
      <c r="K37" s="294">
        <v>116</v>
      </c>
      <c r="L37" s="294">
        <v>36</v>
      </c>
      <c r="M37" s="295">
        <v>2554</v>
      </c>
      <c r="N37" s="296">
        <v>-98.6</v>
      </c>
    </row>
    <row r="38" spans="1:16" ht="27" customHeight="1" x14ac:dyDescent="0.15">
      <c r="A38" s="248"/>
      <c r="B38" s="244"/>
      <c r="C38" s="244"/>
      <c r="D38" s="244"/>
      <c r="E38" s="244"/>
      <c r="F38" s="244"/>
      <c r="G38" s="1133" t="s">
        <v>498</v>
      </c>
      <c r="H38" s="1134"/>
      <c r="I38" s="1134"/>
      <c r="J38" s="1135"/>
      <c r="K38" s="297" t="s">
        <v>480</v>
      </c>
      <c r="L38" s="297" t="s">
        <v>480</v>
      </c>
      <c r="M38" s="298">
        <v>44</v>
      </c>
      <c r="N38" s="299" t="s">
        <v>480</v>
      </c>
      <c r="O38" s="293"/>
    </row>
    <row r="39" spans="1:16" x14ac:dyDescent="0.15">
      <c r="A39" s="248"/>
      <c r="B39" s="244"/>
      <c r="C39" s="244"/>
      <c r="D39" s="244"/>
      <c r="E39" s="244"/>
      <c r="F39" s="244"/>
      <c r="G39" s="1133" t="s">
        <v>499</v>
      </c>
      <c r="H39" s="1134"/>
      <c r="I39" s="1134"/>
      <c r="J39" s="1135"/>
      <c r="K39" s="300">
        <v>-9651</v>
      </c>
      <c r="L39" s="300">
        <v>-3005</v>
      </c>
      <c r="M39" s="301">
        <v>-7957</v>
      </c>
      <c r="N39" s="302">
        <v>-62.2</v>
      </c>
      <c r="O39" s="293"/>
    </row>
    <row r="40" spans="1:16" ht="27" customHeight="1" x14ac:dyDescent="0.15">
      <c r="A40" s="248"/>
      <c r="B40" s="244"/>
      <c r="C40" s="244"/>
      <c r="D40" s="244"/>
      <c r="E40" s="244"/>
      <c r="F40" s="244"/>
      <c r="G40" s="1130" t="s">
        <v>500</v>
      </c>
      <c r="H40" s="1131"/>
      <c r="I40" s="1131"/>
      <c r="J40" s="1132"/>
      <c r="K40" s="300">
        <v>-449348</v>
      </c>
      <c r="L40" s="300">
        <v>-139897</v>
      </c>
      <c r="M40" s="301">
        <v>-129245</v>
      </c>
      <c r="N40" s="302">
        <v>8.1999999999999993</v>
      </c>
      <c r="O40" s="293"/>
    </row>
    <row r="41" spans="1:16" x14ac:dyDescent="0.15">
      <c r="A41" s="248"/>
      <c r="B41" s="244"/>
      <c r="C41" s="244"/>
      <c r="D41" s="244"/>
      <c r="E41" s="244"/>
      <c r="F41" s="244"/>
      <c r="G41" s="1136" t="s">
        <v>281</v>
      </c>
      <c r="H41" s="1137"/>
      <c r="I41" s="1137"/>
      <c r="J41" s="1138"/>
      <c r="K41" s="294">
        <v>159452</v>
      </c>
      <c r="L41" s="300">
        <v>49643</v>
      </c>
      <c r="M41" s="301">
        <v>45523</v>
      </c>
      <c r="N41" s="302">
        <v>9.1</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885599</v>
      </c>
      <c r="J51" s="320">
        <v>254117</v>
      </c>
      <c r="K51" s="321">
        <v>100.3</v>
      </c>
      <c r="L51" s="322">
        <v>334234</v>
      </c>
      <c r="M51" s="323">
        <v>27.2</v>
      </c>
      <c r="N51" s="324">
        <v>73.099999999999994</v>
      </c>
    </row>
    <row r="52" spans="1:14" x14ac:dyDescent="0.15">
      <c r="A52" s="248"/>
      <c r="B52" s="244"/>
      <c r="C52" s="244"/>
      <c r="D52" s="244"/>
      <c r="E52" s="244"/>
      <c r="F52" s="244"/>
      <c r="G52" s="325"/>
      <c r="H52" s="326" t="s">
        <v>511</v>
      </c>
      <c r="I52" s="327">
        <v>159593</v>
      </c>
      <c r="J52" s="328">
        <v>45794</v>
      </c>
      <c r="K52" s="329">
        <v>-33.299999999999997</v>
      </c>
      <c r="L52" s="330">
        <v>135366</v>
      </c>
      <c r="M52" s="331">
        <v>-8.1999999999999993</v>
      </c>
      <c r="N52" s="332">
        <v>-25.1</v>
      </c>
    </row>
    <row r="53" spans="1:14" x14ac:dyDescent="0.15">
      <c r="A53" s="248"/>
      <c r="B53" s="244"/>
      <c r="C53" s="244"/>
      <c r="D53" s="244"/>
      <c r="E53" s="244"/>
      <c r="F53" s="244"/>
      <c r="G53" s="310" t="s">
        <v>512</v>
      </c>
      <c r="H53" s="311"/>
      <c r="I53" s="319">
        <v>345628</v>
      </c>
      <c r="J53" s="320">
        <v>101536</v>
      </c>
      <c r="K53" s="321">
        <v>-60</v>
      </c>
      <c r="L53" s="322">
        <v>216155</v>
      </c>
      <c r="M53" s="323">
        <v>-35.299999999999997</v>
      </c>
      <c r="N53" s="324">
        <v>-24.7</v>
      </c>
    </row>
    <row r="54" spans="1:14" x14ac:dyDescent="0.15">
      <c r="A54" s="248"/>
      <c r="B54" s="244"/>
      <c r="C54" s="244"/>
      <c r="D54" s="244"/>
      <c r="E54" s="244"/>
      <c r="F54" s="244"/>
      <c r="G54" s="325"/>
      <c r="H54" s="326" t="s">
        <v>511</v>
      </c>
      <c r="I54" s="327">
        <v>198104</v>
      </c>
      <c r="J54" s="328">
        <v>58197</v>
      </c>
      <c r="K54" s="329">
        <v>27.1</v>
      </c>
      <c r="L54" s="330">
        <v>108827</v>
      </c>
      <c r="M54" s="331">
        <v>-19.600000000000001</v>
      </c>
      <c r="N54" s="332">
        <v>46.7</v>
      </c>
    </row>
    <row r="55" spans="1:14" x14ac:dyDescent="0.15">
      <c r="A55" s="248"/>
      <c r="B55" s="244"/>
      <c r="C55" s="244"/>
      <c r="D55" s="244"/>
      <c r="E55" s="244"/>
      <c r="F55" s="244"/>
      <c r="G55" s="310" t="s">
        <v>513</v>
      </c>
      <c r="H55" s="311"/>
      <c r="I55" s="319">
        <v>289405</v>
      </c>
      <c r="J55" s="320">
        <v>86312</v>
      </c>
      <c r="K55" s="321">
        <v>-15</v>
      </c>
      <c r="L55" s="322">
        <v>228305</v>
      </c>
      <c r="M55" s="323">
        <v>5.6</v>
      </c>
      <c r="N55" s="324">
        <v>-20.6</v>
      </c>
    </row>
    <row r="56" spans="1:14" x14ac:dyDescent="0.15">
      <c r="A56" s="248"/>
      <c r="B56" s="244"/>
      <c r="C56" s="244"/>
      <c r="D56" s="244"/>
      <c r="E56" s="244"/>
      <c r="F56" s="244"/>
      <c r="G56" s="325"/>
      <c r="H56" s="326" t="s">
        <v>511</v>
      </c>
      <c r="I56" s="327">
        <v>122323</v>
      </c>
      <c r="J56" s="328">
        <v>36482</v>
      </c>
      <c r="K56" s="329">
        <v>-37.299999999999997</v>
      </c>
      <c r="L56" s="330">
        <v>86611</v>
      </c>
      <c r="M56" s="331">
        <v>-20.399999999999999</v>
      </c>
      <c r="N56" s="332">
        <v>-16.899999999999999</v>
      </c>
    </row>
    <row r="57" spans="1:14" x14ac:dyDescent="0.15">
      <c r="A57" s="248"/>
      <c r="B57" s="244"/>
      <c r="C57" s="244"/>
      <c r="D57" s="244"/>
      <c r="E57" s="244"/>
      <c r="F57" s="244"/>
      <c r="G57" s="310" t="s">
        <v>514</v>
      </c>
      <c r="H57" s="311"/>
      <c r="I57" s="319">
        <v>1527776</v>
      </c>
      <c r="J57" s="320">
        <v>463806</v>
      </c>
      <c r="K57" s="321">
        <v>437.4</v>
      </c>
      <c r="L57" s="322">
        <v>316331</v>
      </c>
      <c r="M57" s="323">
        <v>38.6</v>
      </c>
      <c r="N57" s="324">
        <v>398.8</v>
      </c>
    </row>
    <row r="58" spans="1:14" x14ac:dyDescent="0.15">
      <c r="A58" s="248"/>
      <c r="B58" s="244"/>
      <c r="C58" s="244"/>
      <c r="D58" s="244"/>
      <c r="E58" s="244"/>
      <c r="F58" s="244"/>
      <c r="G58" s="325"/>
      <c r="H58" s="326" t="s">
        <v>511</v>
      </c>
      <c r="I58" s="327">
        <v>411397</v>
      </c>
      <c r="J58" s="328">
        <v>124893</v>
      </c>
      <c r="K58" s="329">
        <v>242.3</v>
      </c>
      <c r="L58" s="330">
        <v>106387</v>
      </c>
      <c r="M58" s="331">
        <v>22.8</v>
      </c>
      <c r="N58" s="332">
        <v>219.5</v>
      </c>
    </row>
    <row r="59" spans="1:14" x14ac:dyDescent="0.15">
      <c r="A59" s="248"/>
      <c r="B59" s="244"/>
      <c r="C59" s="244"/>
      <c r="D59" s="244"/>
      <c r="E59" s="244"/>
      <c r="F59" s="244"/>
      <c r="G59" s="310" t="s">
        <v>515</v>
      </c>
      <c r="H59" s="311"/>
      <c r="I59" s="319">
        <v>837803</v>
      </c>
      <c r="J59" s="320">
        <v>260835</v>
      </c>
      <c r="K59" s="321">
        <v>-43.8</v>
      </c>
      <c r="L59" s="322">
        <v>333013</v>
      </c>
      <c r="M59" s="323">
        <v>5.3</v>
      </c>
      <c r="N59" s="324">
        <v>-49.1</v>
      </c>
    </row>
    <row r="60" spans="1:14" x14ac:dyDescent="0.15">
      <c r="A60" s="248"/>
      <c r="B60" s="244"/>
      <c r="C60" s="244"/>
      <c r="D60" s="244"/>
      <c r="E60" s="244"/>
      <c r="F60" s="244"/>
      <c r="G60" s="325"/>
      <c r="H60" s="326" t="s">
        <v>511</v>
      </c>
      <c r="I60" s="333">
        <v>652401</v>
      </c>
      <c r="J60" s="328">
        <v>203114</v>
      </c>
      <c r="K60" s="329">
        <v>62.6</v>
      </c>
      <c r="L60" s="330">
        <v>126732</v>
      </c>
      <c r="M60" s="331">
        <v>19.100000000000001</v>
      </c>
      <c r="N60" s="332">
        <v>43.5</v>
      </c>
    </row>
    <row r="61" spans="1:14" x14ac:dyDescent="0.15">
      <c r="A61" s="248"/>
      <c r="B61" s="244"/>
      <c r="C61" s="244"/>
      <c r="D61" s="244"/>
      <c r="E61" s="244"/>
      <c r="F61" s="244"/>
      <c r="G61" s="310" t="s">
        <v>516</v>
      </c>
      <c r="H61" s="334"/>
      <c r="I61" s="335">
        <v>777242</v>
      </c>
      <c r="J61" s="336">
        <v>233321</v>
      </c>
      <c r="K61" s="337">
        <v>83.8</v>
      </c>
      <c r="L61" s="338">
        <v>285608</v>
      </c>
      <c r="M61" s="339">
        <v>8.3000000000000007</v>
      </c>
      <c r="N61" s="324">
        <v>75.5</v>
      </c>
    </row>
    <row r="62" spans="1:14" x14ac:dyDescent="0.15">
      <c r="A62" s="248"/>
      <c r="B62" s="244"/>
      <c r="C62" s="244"/>
      <c r="D62" s="244"/>
      <c r="E62" s="244"/>
      <c r="F62" s="244"/>
      <c r="G62" s="325"/>
      <c r="H62" s="326" t="s">
        <v>511</v>
      </c>
      <c r="I62" s="327">
        <v>308764</v>
      </c>
      <c r="J62" s="328">
        <v>93696</v>
      </c>
      <c r="K62" s="329">
        <v>52.3</v>
      </c>
      <c r="L62" s="330">
        <v>112785</v>
      </c>
      <c r="M62" s="331">
        <v>-1.3</v>
      </c>
      <c r="N62" s="332">
        <v>53.6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27.63</v>
      </c>
      <c r="G47" s="12">
        <v>27.85</v>
      </c>
      <c r="H47" s="12">
        <v>39.67</v>
      </c>
      <c r="I47" s="12">
        <v>44.05</v>
      </c>
      <c r="J47" s="13">
        <v>38.880000000000003</v>
      </c>
    </row>
    <row r="48" spans="2:10" ht="57.75" customHeight="1" x14ac:dyDescent="0.15">
      <c r="B48" s="14"/>
      <c r="C48" s="1141" t="s">
        <v>4</v>
      </c>
      <c r="D48" s="1141"/>
      <c r="E48" s="1142"/>
      <c r="F48" s="15">
        <v>4.42</v>
      </c>
      <c r="G48" s="16">
        <v>7.65</v>
      </c>
      <c r="H48" s="16">
        <v>6.37</v>
      </c>
      <c r="I48" s="16">
        <v>7.46</v>
      </c>
      <c r="J48" s="17">
        <v>8.57</v>
      </c>
    </row>
    <row r="49" spans="2:10" ht="57.75" customHeight="1" thickBot="1" x14ac:dyDescent="0.2">
      <c r="B49" s="18"/>
      <c r="C49" s="1143" t="s">
        <v>5</v>
      </c>
      <c r="D49" s="1143"/>
      <c r="E49" s="1144"/>
      <c r="F49" s="19">
        <v>13.49</v>
      </c>
      <c r="G49" s="20">
        <v>2.4700000000000002</v>
      </c>
      <c r="H49" s="20">
        <v>10.029999999999999</v>
      </c>
      <c r="I49" s="20">
        <v>3.29</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0.13</v>
      </c>
      <c r="G34" s="33">
        <v>0</v>
      </c>
      <c r="H34" s="33">
        <v>0.12</v>
      </c>
      <c r="I34" s="33">
        <v>0</v>
      </c>
      <c r="J34" s="34" t="s">
        <v>525</v>
      </c>
      <c r="K34" s="22"/>
      <c r="L34" s="22"/>
      <c r="M34" s="22"/>
      <c r="N34" s="22"/>
      <c r="O34" s="22"/>
      <c r="P34" s="22"/>
    </row>
    <row r="35" spans="1:16" ht="39" customHeight="1" x14ac:dyDescent="0.15">
      <c r="A35" s="22"/>
      <c r="B35" s="35"/>
      <c r="C35" s="1145" t="s">
        <v>526</v>
      </c>
      <c r="D35" s="1146"/>
      <c r="E35" s="1147"/>
      <c r="F35" s="36">
        <v>4.3600000000000003</v>
      </c>
      <c r="G35" s="37">
        <v>7.61</v>
      </c>
      <c r="H35" s="37">
        <v>6.36</v>
      </c>
      <c r="I35" s="37">
        <v>7.45</v>
      </c>
      <c r="J35" s="38">
        <v>8.5399999999999991</v>
      </c>
      <c r="K35" s="22"/>
      <c r="L35" s="22"/>
      <c r="M35" s="22"/>
      <c r="N35" s="22"/>
      <c r="O35" s="22"/>
      <c r="P35" s="22"/>
    </row>
    <row r="36" spans="1:16" ht="39" customHeight="1" x14ac:dyDescent="0.15">
      <c r="A36" s="22"/>
      <c r="B36" s="35"/>
      <c r="C36" s="1145" t="s">
        <v>527</v>
      </c>
      <c r="D36" s="1146"/>
      <c r="E36" s="1147"/>
      <c r="F36" s="36">
        <v>2.2200000000000002</v>
      </c>
      <c r="G36" s="37">
        <v>2.2799999999999998</v>
      </c>
      <c r="H36" s="37">
        <v>2.1</v>
      </c>
      <c r="I36" s="37">
        <v>1.1499999999999999</v>
      </c>
      <c r="J36" s="38">
        <v>0.56000000000000005</v>
      </c>
      <c r="K36" s="22"/>
      <c r="L36" s="22"/>
      <c r="M36" s="22"/>
      <c r="N36" s="22"/>
      <c r="O36" s="22"/>
      <c r="P36" s="22"/>
    </row>
    <row r="37" spans="1:16" ht="39" customHeight="1" x14ac:dyDescent="0.15">
      <c r="A37" s="22"/>
      <c r="B37" s="35"/>
      <c r="C37" s="1145" t="s">
        <v>528</v>
      </c>
      <c r="D37" s="1146"/>
      <c r="E37" s="1147"/>
      <c r="F37" s="36">
        <v>2.5099999999999998</v>
      </c>
      <c r="G37" s="37">
        <v>1.01</v>
      </c>
      <c r="H37" s="37">
        <v>0.77</v>
      </c>
      <c r="I37" s="37">
        <v>0.73</v>
      </c>
      <c r="J37" s="38">
        <v>0.53</v>
      </c>
      <c r="K37" s="22"/>
      <c r="L37" s="22"/>
      <c r="M37" s="22"/>
      <c r="N37" s="22"/>
      <c r="O37" s="22"/>
      <c r="P37" s="22"/>
    </row>
    <row r="38" spans="1:16" ht="39" customHeight="1" x14ac:dyDescent="0.15">
      <c r="A38" s="22"/>
      <c r="B38" s="35"/>
      <c r="C38" s="1145" t="s">
        <v>529</v>
      </c>
      <c r="D38" s="1146"/>
      <c r="E38" s="1147"/>
      <c r="F38" s="36">
        <v>0.61</v>
      </c>
      <c r="G38" s="37">
        <v>0.76</v>
      </c>
      <c r="H38" s="37">
        <v>1.29</v>
      </c>
      <c r="I38" s="37">
        <v>0.17</v>
      </c>
      <c r="J38" s="38">
        <v>0.46</v>
      </c>
      <c r="K38" s="22"/>
      <c r="L38" s="22"/>
      <c r="M38" s="22"/>
      <c r="N38" s="22"/>
      <c r="O38" s="22"/>
      <c r="P38" s="22"/>
    </row>
    <row r="39" spans="1:16" ht="39" customHeight="1" x14ac:dyDescent="0.15">
      <c r="A39" s="22"/>
      <c r="B39" s="35"/>
      <c r="C39" s="1145" t="s">
        <v>530</v>
      </c>
      <c r="D39" s="1146"/>
      <c r="E39" s="1147"/>
      <c r="F39" s="36">
        <v>0.06</v>
      </c>
      <c r="G39" s="37">
        <v>0.06</v>
      </c>
      <c r="H39" s="37">
        <v>0.05</v>
      </c>
      <c r="I39" s="37">
        <v>0.02</v>
      </c>
      <c r="J39" s="38">
        <v>0.02</v>
      </c>
      <c r="K39" s="22"/>
      <c r="L39" s="22"/>
      <c r="M39" s="22"/>
      <c r="N39" s="22"/>
      <c r="O39" s="22"/>
      <c r="P39" s="22"/>
    </row>
    <row r="40" spans="1:16" ht="39" customHeight="1" x14ac:dyDescent="0.15">
      <c r="A40" s="22"/>
      <c r="B40" s="35"/>
      <c r="C40" s="1145" t="s">
        <v>531</v>
      </c>
      <c r="D40" s="1146"/>
      <c r="E40" s="1147"/>
      <c r="F40" s="36">
        <v>0.05</v>
      </c>
      <c r="G40" s="37">
        <v>0.02</v>
      </c>
      <c r="H40" s="37">
        <v>0.01</v>
      </c>
      <c r="I40" s="37">
        <v>0</v>
      </c>
      <c r="J40" s="38">
        <v>0.01</v>
      </c>
      <c r="K40" s="22"/>
      <c r="L40" s="22"/>
      <c r="M40" s="22"/>
      <c r="N40" s="22"/>
      <c r="O40" s="22"/>
      <c r="P40" s="22"/>
    </row>
    <row r="41" spans="1:16" ht="39" customHeight="1" x14ac:dyDescent="0.15">
      <c r="A41" s="22"/>
      <c r="B41" s="35"/>
      <c r="C41" s="1145" t="s">
        <v>532</v>
      </c>
      <c r="D41" s="1146"/>
      <c r="E41" s="1147"/>
      <c r="F41" s="36">
        <v>0.06</v>
      </c>
      <c r="G41" s="37">
        <v>7.0000000000000007E-2</v>
      </c>
      <c r="H41" s="37">
        <v>7.0000000000000007E-2</v>
      </c>
      <c r="I41" s="37">
        <v>0.03</v>
      </c>
      <c r="J41" s="38">
        <v>0.01</v>
      </c>
      <c r="K41" s="22"/>
      <c r="L41" s="22"/>
      <c r="M41" s="22"/>
      <c r="N41" s="22"/>
      <c r="O41" s="22"/>
      <c r="P41" s="22"/>
    </row>
    <row r="42" spans="1:16" ht="39" customHeight="1" x14ac:dyDescent="0.15">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534</v>
      </c>
      <c r="D43" s="1149"/>
      <c r="E43" s="1150"/>
      <c r="F43" s="41">
        <v>1.1399999999999999</v>
      </c>
      <c r="G43" s="42">
        <v>0.79</v>
      </c>
      <c r="H43" s="42">
        <v>1.21</v>
      </c>
      <c r="I43" s="42">
        <v>1.65</v>
      </c>
      <c r="J43" s="43">
        <v>0.97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757</v>
      </c>
      <c r="L45" s="60">
        <v>724</v>
      </c>
      <c r="M45" s="60">
        <v>615</v>
      </c>
      <c r="N45" s="60">
        <v>547</v>
      </c>
      <c r="O45" s="61">
        <v>470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140</v>
      </c>
      <c r="L48" s="64">
        <v>124</v>
      </c>
      <c r="M48" s="64">
        <v>128</v>
      </c>
      <c r="N48" s="64">
        <v>132</v>
      </c>
      <c r="O48" s="65">
        <v>124</v>
      </c>
      <c r="P48" s="48"/>
      <c r="Q48" s="48"/>
      <c r="R48" s="48"/>
      <c r="S48" s="48"/>
      <c r="T48" s="48"/>
      <c r="U48" s="48"/>
    </row>
    <row r="49" spans="1:21" ht="30.75" customHeight="1" x14ac:dyDescent="0.15">
      <c r="A49" s="48"/>
      <c r="B49" s="1163"/>
      <c r="C49" s="1164"/>
      <c r="D49" s="62"/>
      <c r="E49" s="1155" t="s">
        <v>16</v>
      </c>
      <c r="F49" s="1155"/>
      <c r="G49" s="1155"/>
      <c r="H49" s="1155"/>
      <c r="I49" s="1155"/>
      <c r="J49" s="1156"/>
      <c r="K49" s="63">
        <v>64</v>
      </c>
      <c r="L49" s="64">
        <v>61</v>
      </c>
      <c r="M49" s="64">
        <v>46</v>
      </c>
      <c r="N49" s="64">
        <v>25</v>
      </c>
      <c r="O49" s="65">
        <v>25</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v>1</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645</v>
      </c>
      <c r="L52" s="64">
        <v>617</v>
      </c>
      <c r="M52" s="64">
        <v>546</v>
      </c>
      <c r="N52" s="64">
        <v>476</v>
      </c>
      <c r="O52" s="65">
        <v>458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317</v>
      </c>
      <c r="L53" s="69">
        <v>293</v>
      </c>
      <c r="M53" s="69">
        <v>244</v>
      </c>
      <c r="N53" s="69">
        <v>228</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2016-02-15T01:57:01Z</dcterms:created>
  <dcterms:modified xsi:type="dcterms:W3CDTF">2016-05-30T05:08:56Z</dcterms:modified>
  <cp:category/>
</cp:coreProperties>
</file>